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MorenoB\OneDrive\Desktop\Informes para publicar marzo 2025\DANE MARZO\"/>
    </mc:Choice>
  </mc:AlternateContent>
  <xr:revisionPtr revIDLastSave="0" documentId="13_ncr:1_{5712BD67-A986-4560-A503-BC5398FD7262}" xr6:coauthVersionLast="47" xr6:coauthVersionMax="47" xr10:uidLastSave="{00000000-0000-0000-0000-000000000000}"/>
  <bookViews>
    <workbookView xWindow="-120" yWindow="-120" windowWidth="29040" windowHeight="15720" xr2:uid="{E9158C67-14A6-46F6-90D8-77F581B71E42}"/>
  </bookViews>
  <sheets>
    <sheet name="GASTOS" sheetId="1" r:id="rId1"/>
    <sheet name="CUENTAS POR PAGAR" sheetId="2" r:id="rId2"/>
    <sheet name="RESERVAS" sheetId="3" r:id="rId3"/>
  </sheets>
  <definedNames>
    <definedName name="_xlnm._FilterDatabase" localSheetId="0" hidden="1">GASTOS!$A$6:$BO$140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2" l="1"/>
  <c r="Q12" i="2"/>
  <c r="Q7" i="2"/>
  <c r="Q10" i="2"/>
  <c r="Q9" i="2"/>
  <c r="Q8" i="2"/>
  <c r="E10" i="2"/>
  <c r="D10" i="2"/>
  <c r="E9" i="2"/>
  <c r="D9" i="2"/>
  <c r="E8" i="2"/>
  <c r="D8" i="2"/>
  <c r="BG23" i="1"/>
  <c r="BG11" i="1"/>
  <c r="BG81" i="1"/>
  <c r="BG85" i="1"/>
  <c r="E81" i="1"/>
  <c r="F108" i="1"/>
  <c r="F106" i="1"/>
  <c r="F105" i="1"/>
  <c r="E105" i="1"/>
  <c r="D114" i="1"/>
  <c r="D11" i="1"/>
  <c r="P45" i="3" l="1"/>
  <c r="D45" i="3"/>
  <c r="AE49" i="3"/>
  <c r="U45" i="3"/>
  <c r="Z45" i="3"/>
  <c r="Y45" i="3"/>
  <c r="M45" i="3"/>
  <c r="L45" i="3"/>
  <c r="AD43" i="3"/>
  <c r="AD42" i="3" s="1"/>
  <c r="AD41" i="3" s="1"/>
  <c r="AD40" i="3" s="1"/>
  <c r="AB43" i="3"/>
  <c r="AB42" i="3" s="1"/>
  <c r="AB41" i="3" s="1"/>
  <c r="AB40" i="3" s="1"/>
  <c r="AA43" i="3"/>
  <c r="AA42" i="3" s="1"/>
  <c r="AA41" i="3" s="1"/>
  <c r="AA40" i="3" s="1"/>
  <c r="Z43" i="3"/>
  <c r="Z42" i="3" s="1"/>
  <c r="Z41" i="3" s="1"/>
  <c r="Z40" i="3" s="1"/>
  <c r="Y43" i="3"/>
  <c r="Y42" i="3" s="1"/>
  <c r="Y41" i="3" s="1"/>
  <c r="Y40" i="3" s="1"/>
  <c r="W43" i="3"/>
  <c r="W42" i="3" s="1"/>
  <c r="W41" i="3" s="1"/>
  <c r="W40" i="3" s="1"/>
  <c r="U43" i="3"/>
  <c r="U42" i="3" s="1"/>
  <c r="U41" i="3" s="1"/>
  <c r="U40" i="3" s="1"/>
  <c r="T43" i="3"/>
  <c r="T42" i="3" s="1"/>
  <c r="T41" i="3" s="1"/>
  <c r="T40" i="3" s="1"/>
  <c r="Q43" i="3"/>
  <c r="Q42" i="3" s="1"/>
  <c r="Q41" i="3" s="1"/>
  <c r="Q40" i="3" s="1"/>
  <c r="P43" i="3"/>
  <c r="P42" i="3" s="1"/>
  <c r="P41" i="3" s="1"/>
  <c r="P40" i="3" s="1"/>
  <c r="O43" i="3"/>
  <c r="O42" i="3" s="1"/>
  <c r="O41" i="3" s="1"/>
  <c r="O40" i="3" s="1"/>
  <c r="N43" i="3"/>
  <c r="N42" i="3" s="1"/>
  <c r="N41" i="3" s="1"/>
  <c r="N40" i="3" s="1"/>
  <c r="M43" i="3"/>
  <c r="M42" i="3" s="1"/>
  <c r="M41" i="3" s="1"/>
  <c r="M40" i="3" s="1"/>
  <c r="L43" i="3"/>
  <c r="L42" i="3" s="1"/>
  <c r="K43" i="3"/>
  <c r="K42" i="3" s="1"/>
  <c r="K41" i="3" s="1"/>
  <c r="K40" i="3" s="1"/>
  <c r="J43" i="3"/>
  <c r="J42" i="3" s="1"/>
  <c r="J41" i="3" s="1"/>
  <c r="J40" i="3" s="1"/>
  <c r="I43" i="3"/>
  <c r="I42" i="3" s="1"/>
  <c r="I41" i="3" s="1"/>
  <c r="I40" i="3" s="1"/>
  <c r="H43" i="3"/>
  <c r="H42" i="3" s="1"/>
  <c r="H41" i="3" s="1"/>
  <c r="H40" i="3" s="1"/>
  <c r="F43" i="3"/>
  <c r="F42" i="3" s="1"/>
  <c r="F41" i="3" s="1"/>
  <c r="F40" i="3" s="1"/>
  <c r="E43" i="3"/>
  <c r="E42" i="3" s="1"/>
  <c r="E41" i="3" s="1"/>
  <c r="E40" i="3" s="1"/>
  <c r="D43" i="3"/>
  <c r="D42" i="3" s="1"/>
  <c r="D41" i="3" s="1"/>
  <c r="D40" i="3" s="1"/>
  <c r="AC43" i="3"/>
  <c r="AC42" i="3" s="1"/>
  <c r="AC41" i="3" s="1"/>
  <c r="AC40" i="3" s="1"/>
  <c r="X43" i="3"/>
  <c r="X42" i="3" s="1"/>
  <c r="X41" i="3" s="1"/>
  <c r="X40" i="3" s="1"/>
  <c r="V43" i="3"/>
  <c r="V42" i="3" s="1"/>
  <c r="V41" i="3" s="1"/>
  <c r="V40" i="3" s="1"/>
  <c r="S43" i="3"/>
  <c r="S42" i="3" s="1"/>
  <c r="S41" i="3" s="1"/>
  <c r="S40" i="3" s="1"/>
  <c r="G43" i="3"/>
  <c r="G42" i="3" s="1"/>
  <c r="G41" i="3" s="1"/>
  <c r="G40" i="3" s="1"/>
  <c r="L40" i="3"/>
  <c r="U36" i="3"/>
  <c r="G36" i="3"/>
  <c r="AD36" i="3"/>
  <c r="AC36" i="3"/>
  <c r="AB36" i="3"/>
  <c r="AA36" i="3"/>
  <c r="Z36" i="3"/>
  <c r="Y36" i="3"/>
  <c r="X36" i="3"/>
  <c r="W36" i="3"/>
  <c r="V36" i="3"/>
  <c r="Q36" i="3"/>
  <c r="P36" i="3"/>
  <c r="O36" i="3"/>
  <c r="N36" i="3"/>
  <c r="M36" i="3"/>
  <c r="L36" i="3"/>
  <c r="K36" i="3"/>
  <c r="J36" i="3"/>
  <c r="I36" i="3"/>
  <c r="AC30" i="3"/>
  <c r="Y30" i="3"/>
  <c r="W30" i="3"/>
  <c r="AA30" i="3"/>
  <c r="AD27" i="3"/>
  <c r="AC27" i="3"/>
  <c r="AB27" i="3"/>
  <c r="AA27" i="3"/>
  <c r="Z27" i="3"/>
  <c r="Y27" i="3"/>
  <c r="W27" i="3"/>
  <c r="U27" i="3"/>
  <c r="T27" i="3"/>
  <c r="P27" i="3"/>
  <c r="O27" i="3"/>
  <c r="N27" i="3"/>
  <c r="M27" i="3"/>
  <c r="L27" i="3"/>
  <c r="I27" i="3"/>
  <c r="H27" i="3"/>
  <c r="Q27" i="3"/>
  <c r="AD25" i="3"/>
  <c r="AC25" i="3"/>
  <c r="AB25" i="3"/>
  <c r="AA25" i="3"/>
  <c r="Z25" i="3"/>
  <c r="W25" i="3"/>
  <c r="V25" i="3"/>
  <c r="U25" i="3"/>
  <c r="T25" i="3"/>
  <c r="S25" i="3"/>
  <c r="Q25" i="3"/>
  <c r="P25" i="3"/>
  <c r="O25" i="3"/>
  <c r="N25" i="3"/>
  <c r="M25" i="3"/>
  <c r="L25" i="3"/>
  <c r="J25" i="3"/>
  <c r="I25" i="3"/>
  <c r="H25" i="3"/>
  <c r="G25" i="3"/>
  <c r="D25" i="3"/>
  <c r="Y25" i="3"/>
  <c r="K25" i="3"/>
  <c r="D22" i="3"/>
  <c r="AD20" i="3"/>
  <c r="AD19" i="3" s="1"/>
  <c r="D20" i="3"/>
  <c r="D19" i="3" s="1"/>
  <c r="W16" i="3"/>
  <c r="W15" i="3" s="1"/>
  <c r="W14" i="3" s="1"/>
  <c r="AD11" i="3"/>
  <c r="AC11" i="3"/>
  <c r="AB11" i="3"/>
  <c r="AA11" i="3"/>
  <c r="Z11" i="3"/>
  <c r="Y11" i="3"/>
  <c r="X11" i="3"/>
  <c r="W11" i="3"/>
  <c r="V11" i="3"/>
  <c r="AD10" i="3"/>
  <c r="AD9" i="3" s="1"/>
  <c r="AD8" i="3" s="1"/>
  <c r="AC10" i="3"/>
  <c r="AB10" i="3"/>
  <c r="AA10" i="3"/>
  <c r="AA9" i="3" s="1"/>
  <c r="AA8" i="3" s="1"/>
  <c r="Z10" i="3"/>
  <c r="Z9" i="3" s="1"/>
  <c r="Z8" i="3" s="1"/>
  <c r="Y10" i="3"/>
  <c r="Y9" i="3" s="1"/>
  <c r="Y8" i="3" s="1"/>
  <c r="X10" i="3"/>
  <c r="X9" i="3" s="1"/>
  <c r="X8" i="3" s="1"/>
  <c r="W10" i="3"/>
  <c r="W9" i="3" s="1"/>
  <c r="W8" i="3" s="1"/>
  <c r="V10" i="3"/>
  <c r="V9" i="3" s="1"/>
  <c r="V8" i="3" s="1"/>
  <c r="AC9" i="3"/>
  <c r="AC8" i="3" s="1"/>
  <c r="AB9" i="3"/>
  <c r="AB8" i="3" s="1"/>
  <c r="H22" i="3" l="1"/>
  <c r="S22" i="3"/>
  <c r="G22" i="3"/>
  <c r="S20" i="3"/>
  <c r="S19" i="3" s="1"/>
  <c r="E36" i="3"/>
  <c r="T20" i="3"/>
  <c r="T19" i="3" s="1"/>
  <c r="U20" i="3"/>
  <c r="V20" i="3"/>
  <c r="V19" i="3" s="1"/>
  <c r="W20" i="3"/>
  <c r="W19" i="3" s="1"/>
  <c r="AE37" i="3"/>
  <c r="AE34" i="3"/>
  <c r="AE38" i="3"/>
  <c r="N45" i="3"/>
  <c r="D27" i="3"/>
  <c r="V30" i="3"/>
  <c r="R28" i="3"/>
  <c r="AD45" i="3"/>
  <c r="AB45" i="3"/>
  <c r="Y20" i="3"/>
  <c r="Y19" i="3" s="1"/>
  <c r="Y18" i="3" s="1"/>
  <c r="R34" i="3"/>
  <c r="AE28" i="3"/>
  <c r="AB30" i="3"/>
  <c r="AE39" i="3"/>
  <c r="X20" i="3"/>
  <c r="X19" i="3" s="1"/>
  <c r="Y24" i="3"/>
  <c r="J27" i="3"/>
  <c r="R38" i="3"/>
  <c r="D30" i="3"/>
  <c r="D24" i="3" s="1"/>
  <c r="D18" i="3" s="1"/>
  <c r="AE36" i="3"/>
  <c r="E27" i="3"/>
  <c r="T22" i="3"/>
  <c r="D36" i="3"/>
  <c r="W45" i="3"/>
  <c r="AE50" i="3"/>
  <c r="R26" i="3"/>
  <c r="R25" i="3" s="1"/>
  <c r="F11" i="3"/>
  <c r="F10" i="3" s="1"/>
  <c r="F9" i="3" s="1"/>
  <c r="F8" i="3" s="1"/>
  <c r="V27" i="3"/>
  <c r="V24" i="3" s="1"/>
  <c r="Z30" i="3"/>
  <c r="R33" i="3"/>
  <c r="S36" i="3"/>
  <c r="H36" i="3"/>
  <c r="F27" i="3"/>
  <c r="G27" i="3"/>
  <c r="AB20" i="3"/>
  <c r="AB19" i="3" s="1"/>
  <c r="U22" i="3"/>
  <c r="AA20" i="3"/>
  <c r="AA19" i="3" s="1"/>
  <c r="AA18" i="3" s="1"/>
  <c r="AC20" i="3"/>
  <c r="AC19" i="3" s="1"/>
  <c r="W24" i="3"/>
  <c r="R37" i="3"/>
  <c r="AC45" i="3"/>
  <c r="R51" i="3"/>
  <c r="AE51" i="3"/>
  <c r="X30" i="3"/>
  <c r="E45" i="3"/>
  <c r="Q45" i="3"/>
  <c r="O45" i="3"/>
  <c r="S27" i="3"/>
  <c r="AE44" i="3"/>
  <c r="AE43" i="3" s="1"/>
  <c r="AE42" i="3" s="1"/>
  <c r="AE41" i="3" s="1"/>
  <c r="AE40" i="3" s="1"/>
  <c r="R46" i="3"/>
  <c r="S45" i="3"/>
  <c r="R52" i="3"/>
  <c r="AE52" i="3"/>
  <c r="AA24" i="3"/>
  <c r="T45" i="3"/>
  <c r="AC24" i="3"/>
  <c r="AB24" i="3"/>
  <c r="AE32" i="3"/>
  <c r="T36" i="3"/>
  <c r="H45" i="3"/>
  <c r="R32" i="3"/>
  <c r="I45" i="3"/>
  <c r="V45" i="3"/>
  <c r="R39" i="3"/>
  <c r="J45" i="3"/>
  <c r="AE54" i="3"/>
  <c r="AD30" i="3"/>
  <c r="AD24" i="3" s="1"/>
  <c r="AD18" i="3" s="1"/>
  <c r="X45" i="3"/>
  <c r="AE55" i="3"/>
  <c r="Y16" i="3"/>
  <c r="Y15" i="3" s="1"/>
  <c r="Y14" i="3" s="1"/>
  <c r="G45" i="3"/>
  <c r="AE46" i="3"/>
  <c r="H20" i="3"/>
  <c r="H19" i="3" s="1"/>
  <c r="D16" i="3"/>
  <c r="D15" i="3" s="1"/>
  <c r="D14" i="3" s="1"/>
  <c r="R47" i="3"/>
  <c r="AE47" i="3"/>
  <c r="Z16" i="3"/>
  <c r="Z15" i="3" s="1"/>
  <c r="Z14" i="3" s="1"/>
  <c r="X16" i="3"/>
  <c r="X15" i="3" s="1"/>
  <c r="X14" i="3" s="1"/>
  <c r="AA16" i="3"/>
  <c r="AA15" i="3" s="1"/>
  <c r="AA14" i="3" s="1"/>
  <c r="AB16" i="3"/>
  <c r="AB15" i="3" s="1"/>
  <c r="AB14" i="3" s="1"/>
  <c r="AC16" i="3"/>
  <c r="AC15" i="3" s="1"/>
  <c r="AC14" i="3" s="1"/>
  <c r="AD16" i="3"/>
  <c r="AD15" i="3" s="1"/>
  <c r="AD14" i="3" s="1"/>
  <c r="E22" i="3"/>
  <c r="Z24" i="3"/>
  <c r="R48" i="3"/>
  <c r="AE48" i="3"/>
  <c r="R53" i="3"/>
  <c r="AE53" i="3"/>
  <c r="R49" i="3"/>
  <c r="R54" i="3"/>
  <c r="D11" i="3"/>
  <c r="D10" i="3" s="1"/>
  <c r="D9" i="3" s="1"/>
  <c r="D8" i="3" s="1"/>
  <c r="X27" i="3"/>
  <c r="AE29" i="3"/>
  <c r="R50" i="3"/>
  <c r="R56" i="3"/>
  <c r="AE56" i="3"/>
  <c r="V16" i="3"/>
  <c r="V15" i="3" s="1"/>
  <c r="V14" i="3" s="1"/>
  <c r="U16" i="3"/>
  <c r="U15" i="3" s="1"/>
  <c r="U14" i="3" s="1"/>
  <c r="T16" i="3"/>
  <c r="T15" i="3" s="1"/>
  <c r="T14" i="3" s="1"/>
  <c r="G20" i="3"/>
  <c r="G19" i="3" s="1"/>
  <c r="E25" i="3"/>
  <c r="AE26" i="3"/>
  <c r="AE25" i="3" s="1"/>
  <c r="AE33" i="3"/>
  <c r="AA45" i="3"/>
  <c r="J30" i="3"/>
  <c r="J24" i="3" s="1"/>
  <c r="F36" i="3"/>
  <c r="R44" i="3"/>
  <c r="R43" i="3" s="1"/>
  <c r="R42" i="3" s="1"/>
  <c r="R41" i="3" s="1"/>
  <c r="R40" i="3" s="1"/>
  <c r="R29" i="3"/>
  <c r="R27" i="3" s="1"/>
  <c r="K45" i="3"/>
  <c r="Z20" i="3"/>
  <c r="Z19" i="3" s="1"/>
  <c r="Z18" i="3" s="1"/>
  <c r="F25" i="3"/>
  <c r="F45" i="3"/>
  <c r="T30" i="3"/>
  <c r="T24" i="3" s="1"/>
  <c r="I30" i="3"/>
  <c r="I24" i="3" s="1"/>
  <c r="U30" i="3"/>
  <c r="U24" i="3" s="1"/>
  <c r="R36" i="3" l="1"/>
  <c r="W18" i="3"/>
  <c r="W13" i="3" s="1"/>
  <c r="W7" i="3" s="1"/>
  <c r="W57" i="3" s="1"/>
  <c r="V18" i="3"/>
  <c r="V13" i="3" s="1"/>
  <c r="V7" i="3" s="1"/>
  <c r="V57" i="3" s="1"/>
  <c r="AE27" i="3"/>
  <c r="I20" i="3"/>
  <c r="U19" i="3"/>
  <c r="U18" i="3" s="1"/>
  <c r="U13" i="3" s="1"/>
  <c r="T18" i="3"/>
  <c r="E20" i="3"/>
  <c r="AC18" i="3"/>
  <c r="Y13" i="3"/>
  <c r="Y7" i="3" s="1"/>
  <c r="Y57" i="3" s="1"/>
  <c r="AB18" i="3"/>
  <c r="L30" i="3"/>
  <c r="L24" i="3" s="1"/>
  <c r="AE21" i="3"/>
  <c r="AE20" i="3" s="1"/>
  <c r="P30" i="3"/>
  <c r="P24" i="3" s="1"/>
  <c r="AA13" i="3"/>
  <c r="AA7" i="3" s="1"/>
  <c r="AA57" i="3" s="1"/>
  <c r="AE23" i="3"/>
  <c r="AE22" i="3" s="1"/>
  <c r="O30" i="3"/>
  <c r="O24" i="3" s="1"/>
  <c r="AD13" i="3"/>
  <c r="AD7" i="3" s="1"/>
  <c r="AD57" i="3" s="1"/>
  <c r="H30" i="3"/>
  <c r="H24" i="3" s="1"/>
  <c r="H18" i="3" s="1"/>
  <c r="K27" i="3"/>
  <c r="N30" i="3"/>
  <c r="N24" i="3" s="1"/>
  <c r="AE35" i="3"/>
  <c r="AC13" i="3"/>
  <c r="AC7" i="3" s="1"/>
  <c r="AC57" i="3" s="1"/>
  <c r="J22" i="3"/>
  <c r="L20" i="3"/>
  <c r="F20" i="3"/>
  <c r="Z13" i="3"/>
  <c r="Z7" i="3" s="1"/>
  <c r="Z57" i="3" s="1"/>
  <c r="G16" i="3"/>
  <c r="G15" i="3" s="1"/>
  <c r="G14" i="3" s="1"/>
  <c r="G30" i="3"/>
  <c r="G24" i="3" s="1"/>
  <c r="G18" i="3" s="1"/>
  <c r="M30" i="3"/>
  <c r="M24" i="3" s="1"/>
  <c r="F30" i="3"/>
  <c r="F24" i="3" s="1"/>
  <c r="X24" i="3"/>
  <c r="X18" i="3" s="1"/>
  <c r="X13" i="3" s="1"/>
  <c r="X7" i="3" s="1"/>
  <c r="X57" i="3" s="1"/>
  <c r="X25" i="3"/>
  <c r="E19" i="3"/>
  <c r="AB13" i="3"/>
  <c r="AB7" i="3" s="1"/>
  <c r="AB57" i="3" s="1"/>
  <c r="F16" i="3"/>
  <c r="F15" i="3" s="1"/>
  <c r="F14" i="3" s="1"/>
  <c r="Q30" i="3"/>
  <c r="Q24" i="3" s="1"/>
  <c r="R35" i="3"/>
  <c r="R55" i="3"/>
  <c r="R45" i="3" s="1"/>
  <c r="T10" i="3"/>
  <c r="T9" i="3" s="1"/>
  <c r="T8" i="3" s="1"/>
  <c r="T11" i="3"/>
  <c r="H10" i="3"/>
  <c r="H9" i="3" s="1"/>
  <c r="H8" i="3" s="1"/>
  <c r="H11" i="3"/>
  <c r="AE17" i="3"/>
  <c r="AE16" i="3" s="1"/>
  <c r="AE15" i="3" s="1"/>
  <c r="AE14" i="3" s="1"/>
  <c r="S16" i="3"/>
  <c r="S15" i="3" s="1"/>
  <c r="S14" i="3" s="1"/>
  <c r="E11" i="3"/>
  <c r="E10" i="3"/>
  <c r="E9" i="3" s="1"/>
  <c r="E8" i="3" s="1"/>
  <c r="U10" i="3"/>
  <c r="U9" i="3" s="1"/>
  <c r="U8" i="3" s="1"/>
  <c r="U11" i="3"/>
  <c r="F22" i="3"/>
  <c r="H16" i="3"/>
  <c r="H15" i="3" s="1"/>
  <c r="H14" i="3" s="1"/>
  <c r="S11" i="3"/>
  <c r="AE12" i="3"/>
  <c r="S10" i="3"/>
  <c r="S9" i="3" s="1"/>
  <c r="S8" i="3" s="1"/>
  <c r="N20" i="3"/>
  <c r="D13" i="3"/>
  <c r="D7" i="3" s="1"/>
  <c r="D57" i="3" s="1"/>
  <c r="G11" i="3"/>
  <c r="G10" i="3" s="1"/>
  <c r="G9" i="3" s="1"/>
  <c r="G8" i="3" s="1"/>
  <c r="K30" i="3"/>
  <c r="K24" i="3" s="1"/>
  <c r="E30" i="3"/>
  <c r="E24" i="3" s="1"/>
  <c r="T13" i="3"/>
  <c r="S30" i="3"/>
  <c r="S24" i="3" s="1"/>
  <c r="S18" i="3" s="1"/>
  <c r="AE31" i="3"/>
  <c r="E16" i="3"/>
  <c r="E15" i="3" s="1"/>
  <c r="E14" i="3" s="1"/>
  <c r="AE45" i="3"/>
  <c r="M20" i="3" l="1"/>
  <c r="AE19" i="3"/>
  <c r="AE30" i="3"/>
  <c r="AE24" i="3" s="1"/>
  <c r="AE18" i="3" s="1"/>
  <c r="AE13" i="3" s="1"/>
  <c r="F19" i="3"/>
  <c r="F18" i="3" s="1"/>
  <c r="F13" i="3" s="1"/>
  <c r="F7" i="3" s="1"/>
  <c r="F57" i="3" s="1"/>
  <c r="T7" i="3"/>
  <c r="T57" i="3" s="1"/>
  <c r="L10" i="3"/>
  <c r="L9" i="3" s="1"/>
  <c r="L8" i="3" s="1"/>
  <c r="L11" i="3"/>
  <c r="L16" i="3"/>
  <c r="L15" i="3" s="1"/>
  <c r="L14" i="3" s="1"/>
  <c r="O16" i="3"/>
  <c r="O15" i="3" s="1"/>
  <c r="O14" i="3" s="1"/>
  <c r="J16" i="3"/>
  <c r="J15" i="3" s="1"/>
  <c r="J14" i="3" s="1"/>
  <c r="J11" i="3"/>
  <c r="J10" i="3"/>
  <c r="J9" i="3" s="1"/>
  <c r="J8" i="3" s="1"/>
  <c r="P20" i="3"/>
  <c r="J20" i="3"/>
  <c r="J19" i="3" s="1"/>
  <c r="J18" i="3" s="1"/>
  <c r="O20" i="3"/>
  <c r="AE11" i="3"/>
  <c r="AE10" i="3"/>
  <c r="AE9" i="3" s="1"/>
  <c r="AE8" i="3" s="1"/>
  <c r="S13" i="3"/>
  <c r="S7" i="3" s="1"/>
  <c r="S57" i="3" s="1"/>
  <c r="R31" i="3"/>
  <c r="R30" i="3" s="1"/>
  <c r="R24" i="3" s="1"/>
  <c r="I11" i="3"/>
  <c r="I10" i="3"/>
  <c r="I9" i="3" s="1"/>
  <c r="I8" i="3" s="1"/>
  <c r="M16" i="3"/>
  <c r="M15" i="3" s="1"/>
  <c r="M14" i="3" s="1"/>
  <c r="I22" i="3"/>
  <c r="I19" i="3" s="1"/>
  <c r="I18" i="3" s="1"/>
  <c r="N22" i="3"/>
  <c r="N19" i="3" s="1"/>
  <c r="N18" i="3" s="1"/>
  <c r="M22" i="3"/>
  <c r="M19" i="3" s="1"/>
  <c r="M18" i="3" s="1"/>
  <c r="K16" i="3"/>
  <c r="K15" i="3" s="1"/>
  <c r="K14" i="3" s="1"/>
  <c r="H13" i="3"/>
  <c r="H7" i="3" s="1"/>
  <c r="H57" i="3" s="1"/>
  <c r="K22" i="3"/>
  <c r="G13" i="3"/>
  <c r="G7" i="3" s="1"/>
  <c r="G57" i="3" s="1"/>
  <c r="I16" i="3"/>
  <c r="I15" i="3" s="1"/>
  <c r="I14" i="3" s="1"/>
  <c r="N16" i="3"/>
  <c r="N15" i="3" s="1"/>
  <c r="N14" i="3" s="1"/>
  <c r="K10" i="3"/>
  <c r="K9" i="3" s="1"/>
  <c r="K8" i="3" s="1"/>
  <c r="K11" i="3"/>
  <c r="K20" i="3"/>
  <c r="U7" i="3"/>
  <c r="U57" i="3" s="1"/>
  <c r="E18" i="3"/>
  <c r="E13" i="3" s="1"/>
  <c r="E7" i="3" s="1"/>
  <c r="E57" i="3" s="1"/>
  <c r="Q20" i="3" l="1"/>
  <c r="K19" i="3"/>
  <c r="K18" i="3" s="1"/>
  <c r="K13" i="3" s="1"/>
  <c r="K7" i="3" s="1"/>
  <c r="K57" i="3" s="1"/>
  <c r="O11" i="3"/>
  <c r="O10" i="3"/>
  <c r="O9" i="3" s="1"/>
  <c r="O8" i="3" s="1"/>
  <c r="Q16" i="3"/>
  <c r="Q15" i="3" s="1"/>
  <c r="Q14" i="3" s="1"/>
  <c r="O22" i="3"/>
  <c r="O19" i="3" s="1"/>
  <c r="O18" i="3" s="1"/>
  <c r="O13" i="3" s="1"/>
  <c r="I13" i="3"/>
  <c r="I7" i="3" s="1"/>
  <c r="I57" i="3" s="1"/>
  <c r="N13" i="3"/>
  <c r="N10" i="3"/>
  <c r="N9" i="3" s="1"/>
  <c r="N8" i="3" s="1"/>
  <c r="N11" i="3"/>
  <c r="P16" i="3"/>
  <c r="P15" i="3" s="1"/>
  <c r="P14" i="3" s="1"/>
  <c r="J13" i="3"/>
  <c r="J7" i="3" s="1"/>
  <c r="J57" i="3" s="1"/>
  <c r="L22" i="3"/>
  <c r="L19" i="3" s="1"/>
  <c r="L18" i="3" s="1"/>
  <c r="L13" i="3" s="1"/>
  <c r="L7" i="3" s="1"/>
  <c r="L57" i="3" s="1"/>
  <c r="Q22" i="3"/>
  <c r="AE7" i="3"/>
  <c r="AE57" i="3" s="1"/>
  <c r="M10" i="3"/>
  <c r="M9" i="3" s="1"/>
  <c r="M8" i="3" s="1"/>
  <c r="M11" i="3"/>
  <c r="M13" i="3"/>
  <c r="P22" i="3"/>
  <c r="P19" i="3" s="1"/>
  <c r="P18" i="3" s="1"/>
  <c r="R21" i="3" l="1"/>
  <c r="R20" i="3" s="1"/>
  <c r="Q19" i="3"/>
  <c r="Q18" i="3" s="1"/>
  <c r="M7" i="3"/>
  <c r="M57" i="3" s="1"/>
  <c r="Q13" i="3"/>
  <c r="P13" i="3"/>
  <c r="R17" i="3"/>
  <c r="R16" i="3" s="1"/>
  <c r="R15" i="3" s="1"/>
  <c r="R14" i="3" s="1"/>
  <c r="Q10" i="3"/>
  <c r="Q9" i="3" s="1"/>
  <c r="Q8" i="3" s="1"/>
  <c r="Q11" i="3"/>
  <c r="O7" i="3"/>
  <c r="O57" i="3" s="1"/>
  <c r="N7" i="3"/>
  <c r="N57" i="3" s="1"/>
  <c r="P11" i="3"/>
  <c r="P10" i="3"/>
  <c r="P9" i="3" s="1"/>
  <c r="P8" i="3" s="1"/>
  <c r="P7" i="3" s="1"/>
  <c r="P57" i="3" s="1"/>
  <c r="R23" i="3"/>
  <c r="R22" i="3" s="1"/>
  <c r="R19" i="3" s="1"/>
  <c r="R18" i="3" s="1"/>
  <c r="R12" i="3"/>
  <c r="Q7" i="3" l="1"/>
  <c r="Q57" i="3" s="1"/>
  <c r="R13" i="3"/>
  <c r="R10" i="3"/>
  <c r="R9" i="3" s="1"/>
  <c r="R8" i="3" s="1"/>
  <c r="R11" i="3"/>
  <c r="R7" i="3" l="1"/>
  <c r="R57" i="3" s="1"/>
  <c r="P12" i="2"/>
  <c r="O12" i="2"/>
  <c r="N12" i="2"/>
  <c r="M12" i="2"/>
  <c r="L12" i="2"/>
  <c r="K12" i="2"/>
  <c r="J12" i="2"/>
  <c r="I12" i="2"/>
  <c r="H12" i="2"/>
  <c r="K10" i="2"/>
  <c r="K8" i="2" s="1"/>
  <c r="K7" i="2" s="1"/>
  <c r="K16" i="2" s="1"/>
  <c r="L10" i="2" l="1"/>
  <c r="M10" i="2"/>
  <c r="M9" i="2" s="1"/>
  <c r="G12" i="2"/>
  <c r="L9" i="2"/>
  <c r="L8" i="2"/>
  <c r="L7" i="2" s="1"/>
  <c r="L16" i="2" s="1"/>
  <c r="F12" i="2"/>
  <c r="N10" i="2"/>
  <c r="I10" i="2"/>
  <c r="O10" i="2"/>
  <c r="P10" i="2"/>
  <c r="F10" i="2"/>
  <c r="G10" i="2"/>
  <c r="H10" i="2"/>
  <c r="J10" i="2"/>
  <c r="Q15" i="2"/>
  <c r="M8" i="2" l="1"/>
  <c r="M7" i="2" s="1"/>
  <c r="M16" i="2" s="1"/>
  <c r="Q14" i="2"/>
  <c r="D12" i="2"/>
  <c r="I9" i="2"/>
  <c r="I8" i="2"/>
  <c r="I7" i="2" s="1"/>
  <c r="I16" i="2" s="1"/>
  <c r="P9" i="2"/>
  <c r="P8" i="2"/>
  <c r="P7" i="2" s="1"/>
  <c r="P16" i="2" s="1"/>
  <c r="E12" i="2"/>
  <c r="Q13" i="2"/>
  <c r="D7" i="2"/>
  <c r="D16" i="2" s="1"/>
  <c r="F8" i="2"/>
  <c r="F7" i="2" s="1"/>
  <c r="F16" i="2" s="1"/>
  <c r="F9" i="2"/>
  <c r="O8" i="2"/>
  <c r="O7" i="2" s="1"/>
  <c r="O16" i="2" s="1"/>
  <c r="O9" i="2"/>
  <c r="J9" i="2"/>
  <c r="J8" i="2"/>
  <c r="J7" i="2" s="1"/>
  <c r="J16" i="2" s="1"/>
  <c r="N9" i="2"/>
  <c r="N8" i="2"/>
  <c r="N7" i="2" s="1"/>
  <c r="N16" i="2" s="1"/>
  <c r="H8" i="2"/>
  <c r="H7" i="2" s="1"/>
  <c r="H16" i="2" s="1"/>
  <c r="H9" i="2"/>
  <c r="G9" i="2"/>
  <c r="G8" i="2"/>
  <c r="G7" i="2" s="1"/>
  <c r="G16" i="2" s="1"/>
  <c r="Q11" i="2"/>
  <c r="E7" i="2" l="1"/>
  <c r="E16" i="2" s="1"/>
  <c r="BG137" i="1" l="1"/>
  <c r="AT137" i="1"/>
  <c r="AG137" i="1"/>
  <c r="T137" i="1"/>
  <c r="BG133" i="1"/>
  <c r="AT133" i="1"/>
  <c r="AG133" i="1"/>
  <c r="T133" i="1"/>
  <c r="G131" i="1"/>
  <c r="AD126" i="1"/>
  <c r="Q126" i="1"/>
  <c r="AG129" i="1"/>
  <c r="T129" i="1"/>
  <c r="X126" i="1"/>
  <c r="BE126" i="1"/>
  <c r="BC126" i="1"/>
  <c r="BA126" i="1"/>
  <c r="AR126" i="1"/>
  <c r="AP126" i="1"/>
  <c r="AO126" i="1"/>
  <c r="AN126" i="1"/>
  <c r="AM126" i="1"/>
  <c r="AL126" i="1"/>
  <c r="AE126" i="1"/>
  <c r="AC126" i="1"/>
  <c r="AB126" i="1"/>
  <c r="AA126" i="1"/>
  <c r="Y126" i="1"/>
  <c r="V126" i="1"/>
  <c r="P126" i="1"/>
  <c r="O126" i="1"/>
  <c r="N126" i="1"/>
  <c r="L126" i="1"/>
  <c r="E126" i="1"/>
  <c r="BF126" i="1"/>
  <c r="BB126" i="1"/>
  <c r="AY126" i="1"/>
  <c r="AV126" i="1"/>
  <c r="AJ126" i="1"/>
  <c r="R126" i="1"/>
  <c r="BF124" i="1"/>
  <c r="BC124" i="1"/>
  <c r="BB124" i="1"/>
  <c r="BA124" i="1"/>
  <c r="AZ124" i="1"/>
  <c r="AY124" i="1"/>
  <c r="AW124" i="1"/>
  <c r="AV124" i="1"/>
  <c r="AP124" i="1"/>
  <c r="AO124" i="1"/>
  <c r="AN124" i="1"/>
  <c r="AM124" i="1"/>
  <c r="AK124" i="1"/>
  <c r="AJ124" i="1"/>
  <c r="AI124" i="1"/>
  <c r="AE124" i="1"/>
  <c r="AD124" i="1"/>
  <c r="AC124" i="1"/>
  <c r="AB124" i="1"/>
  <c r="AA124" i="1"/>
  <c r="Z124" i="1"/>
  <c r="Y124" i="1"/>
  <c r="X124" i="1"/>
  <c r="W124" i="1"/>
  <c r="V124" i="1"/>
  <c r="S124" i="1"/>
  <c r="R124" i="1"/>
  <c r="P124" i="1"/>
  <c r="O124" i="1"/>
  <c r="N124" i="1"/>
  <c r="M124" i="1"/>
  <c r="L124" i="1"/>
  <c r="K124" i="1"/>
  <c r="J124" i="1"/>
  <c r="I124" i="1"/>
  <c r="H124" i="1"/>
  <c r="F124" i="1"/>
  <c r="E124" i="1"/>
  <c r="D124" i="1"/>
  <c r="BE124" i="1"/>
  <c r="BD124" i="1"/>
  <c r="AX124" i="1"/>
  <c r="AS124" i="1"/>
  <c r="AR124" i="1"/>
  <c r="AQ124" i="1"/>
  <c r="AL124" i="1"/>
  <c r="AF124" i="1"/>
  <c r="Q124" i="1"/>
  <c r="BF122" i="1"/>
  <c r="BE122" i="1"/>
  <c r="BC122" i="1"/>
  <c r="BB122" i="1"/>
  <c r="AZ122" i="1"/>
  <c r="AY122" i="1"/>
  <c r="AX122" i="1"/>
  <c r="AW122" i="1"/>
  <c r="AV122" i="1"/>
  <c r="AU122" i="1"/>
  <c r="AS122" i="1"/>
  <c r="AR122" i="1"/>
  <c r="AQ122" i="1"/>
  <c r="AP122" i="1"/>
  <c r="AO122" i="1"/>
  <c r="AN122" i="1"/>
  <c r="AM122" i="1"/>
  <c r="AL122" i="1"/>
  <c r="AK122" i="1"/>
  <c r="AJ122" i="1"/>
  <c r="AH122" i="1"/>
  <c r="AF122" i="1"/>
  <c r="AE122" i="1"/>
  <c r="AD122" i="1"/>
  <c r="AC122" i="1"/>
  <c r="AB122" i="1"/>
  <c r="AA122" i="1"/>
  <c r="Z122" i="1"/>
  <c r="X122" i="1"/>
  <c r="W122" i="1"/>
  <c r="V122" i="1"/>
  <c r="S122" i="1"/>
  <c r="R122" i="1"/>
  <c r="P122" i="1"/>
  <c r="O122" i="1"/>
  <c r="N122" i="1"/>
  <c r="L122" i="1"/>
  <c r="J122" i="1"/>
  <c r="I122" i="1"/>
  <c r="F122" i="1"/>
  <c r="E122" i="1"/>
  <c r="D122" i="1"/>
  <c r="BD122" i="1"/>
  <c r="BA122" i="1"/>
  <c r="AI122" i="1"/>
  <c r="Y122" i="1"/>
  <c r="Q122" i="1"/>
  <c r="M122" i="1"/>
  <c r="K122" i="1"/>
  <c r="H122" i="1"/>
  <c r="AQ119" i="1"/>
  <c r="AQ118" i="1" s="1"/>
  <c r="E119" i="1"/>
  <c r="E118" i="1" s="1"/>
  <c r="D119" i="1"/>
  <c r="D118" i="1" s="1"/>
  <c r="D117" i="1" s="1"/>
  <c r="BD119" i="1"/>
  <c r="BD118" i="1" s="1"/>
  <c r="BB119" i="1"/>
  <c r="BB118" i="1" s="1"/>
  <c r="AZ119" i="1"/>
  <c r="AZ118" i="1" s="1"/>
  <c r="AZ117" i="1" s="1"/>
  <c r="AV119" i="1"/>
  <c r="AV118" i="1" s="1"/>
  <c r="AO119" i="1"/>
  <c r="AO118" i="1" s="1"/>
  <c r="AN119" i="1"/>
  <c r="AN118" i="1" s="1"/>
  <c r="AH119" i="1"/>
  <c r="AH118" i="1" s="1"/>
  <c r="AB119" i="1"/>
  <c r="AB118" i="1" s="1"/>
  <c r="AA119" i="1"/>
  <c r="AA118" i="1" s="1"/>
  <c r="Z119" i="1"/>
  <c r="Z118" i="1" s="1"/>
  <c r="X119" i="1"/>
  <c r="X118" i="1" s="1"/>
  <c r="X117" i="1" s="1"/>
  <c r="O119" i="1"/>
  <c r="O118" i="1" s="1"/>
  <c r="N119" i="1"/>
  <c r="N118" i="1" s="1"/>
  <c r="K119" i="1"/>
  <c r="K118" i="1" s="1"/>
  <c r="BA119" i="1"/>
  <c r="BA118" i="1" s="1"/>
  <c r="AX119" i="1"/>
  <c r="AX118" i="1" s="1"/>
  <c r="AX117" i="1" s="1"/>
  <c r="AR119" i="1"/>
  <c r="AR118" i="1" s="1"/>
  <c r="AE119" i="1"/>
  <c r="AE118" i="1" s="1"/>
  <c r="AC119" i="1"/>
  <c r="AC118" i="1" s="1"/>
  <c r="AZ114" i="1"/>
  <c r="AZ113" i="1" s="1"/>
  <c r="AM114" i="1"/>
  <c r="AM113" i="1" s="1"/>
  <c r="AB114" i="1"/>
  <c r="AB113" i="1" s="1"/>
  <c r="P114" i="1"/>
  <c r="P113" i="1" s="1"/>
  <c r="G116" i="1"/>
  <c r="BF114" i="1"/>
  <c r="BF113" i="1" s="1"/>
  <c r="AW114" i="1"/>
  <c r="AW113" i="1" s="1"/>
  <c r="AV114" i="1"/>
  <c r="AV113" i="1" s="1"/>
  <c r="AQ114" i="1"/>
  <c r="AQ113" i="1" s="1"/>
  <c r="AN114" i="1"/>
  <c r="AN113" i="1" s="1"/>
  <c r="AI114" i="1"/>
  <c r="AI113" i="1" s="1"/>
  <c r="AF114" i="1"/>
  <c r="AF113" i="1" s="1"/>
  <c r="X114" i="1"/>
  <c r="X113" i="1" s="1"/>
  <c r="V114" i="1"/>
  <c r="V113" i="1" s="1"/>
  <c r="U114" i="1"/>
  <c r="U113" i="1" s="1"/>
  <c r="S114" i="1"/>
  <c r="S113" i="1" s="1"/>
  <c r="K114" i="1"/>
  <c r="K113" i="1" s="1"/>
  <c r="I114" i="1"/>
  <c r="I113" i="1" s="1"/>
  <c r="H114" i="1"/>
  <c r="H113" i="1" s="1"/>
  <c r="AY114" i="1"/>
  <c r="AY113" i="1" s="1"/>
  <c r="AX114" i="1"/>
  <c r="AX113" i="1" s="1"/>
  <c r="AA114" i="1"/>
  <c r="AA113" i="1" s="1"/>
  <c r="O114" i="1"/>
  <c r="O113" i="1" s="1"/>
  <c r="D113" i="1"/>
  <c r="BB110" i="1"/>
  <c r="BB109" i="1" s="1"/>
  <c r="BB108" i="1" s="1"/>
  <c r="AV110" i="1"/>
  <c r="AV109" i="1" s="1"/>
  <c r="AV108" i="1" s="1"/>
  <c r="AB110" i="1"/>
  <c r="AB109" i="1" s="1"/>
  <c r="AB108" i="1" s="1"/>
  <c r="AA110" i="1"/>
  <c r="AA109" i="1" s="1"/>
  <c r="AA108" i="1" s="1"/>
  <c r="I110" i="1"/>
  <c r="I109" i="1" s="1"/>
  <c r="I108" i="1" s="1"/>
  <c r="BE110" i="1"/>
  <c r="BE109" i="1" s="1"/>
  <c r="BE108" i="1" s="1"/>
  <c r="AZ110" i="1"/>
  <c r="AZ109" i="1" s="1"/>
  <c r="AZ108" i="1" s="1"/>
  <c r="AY110" i="1"/>
  <c r="AY109" i="1" s="1"/>
  <c r="AY108" i="1" s="1"/>
  <c r="AX110" i="1"/>
  <c r="AX109" i="1" s="1"/>
  <c r="AX108" i="1" s="1"/>
  <c r="AM110" i="1"/>
  <c r="AM109" i="1" s="1"/>
  <c r="AM108" i="1" s="1"/>
  <c r="AL110" i="1"/>
  <c r="AL109" i="1" s="1"/>
  <c r="AL108" i="1" s="1"/>
  <c r="AK110" i="1"/>
  <c r="AK109" i="1" s="1"/>
  <c r="AK108" i="1" s="1"/>
  <c r="AH110" i="1"/>
  <c r="AH109" i="1" s="1"/>
  <c r="AH108" i="1" s="1"/>
  <c r="AD110" i="1"/>
  <c r="AD109" i="1" s="1"/>
  <c r="AD108" i="1" s="1"/>
  <c r="Y110" i="1"/>
  <c r="Y109" i="1" s="1"/>
  <c r="Y108" i="1" s="1"/>
  <c r="R110" i="1"/>
  <c r="R109" i="1" s="1"/>
  <c r="R108" i="1" s="1"/>
  <c r="O110" i="1"/>
  <c r="O109" i="1" s="1"/>
  <c r="O108" i="1" s="1"/>
  <c r="K110" i="1"/>
  <c r="K109" i="1" s="1"/>
  <c r="K108" i="1" s="1"/>
  <c r="D110" i="1"/>
  <c r="D109" i="1" s="1"/>
  <c r="D108" i="1" s="1"/>
  <c r="U110" i="1"/>
  <c r="U109" i="1" s="1"/>
  <c r="U108" i="1" s="1"/>
  <c r="BE106" i="1"/>
  <c r="BE105" i="1" s="1"/>
  <c r="BD106" i="1"/>
  <c r="BD105" i="1" s="1"/>
  <c r="BB106" i="1"/>
  <c r="BB105" i="1" s="1"/>
  <c r="BA106" i="1"/>
  <c r="BA105" i="1" s="1"/>
  <c r="AZ106" i="1"/>
  <c r="AY106" i="1"/>
  <c r="AY105" i="1" s="1"/>
  <c r="AX106" i="1"/>
  <c r="AX105" i="1" s="1"/>
  <c r="AW106" i="1"/>
  <c r="AW105" i="1" s="1"/>
  <c r="AV106" i="1"/>
  <c r="AV105" i="1" s="1"/>
  <c r="AS106" i="1"/>
  <c r="AR106" i="1"/>
  <c r="AR105" i="1" s="1"/>
  <c r="AQ106" i="1"/>
  <c r="AQ105" i="1" s="1"/>
  <c r="AP106" i="1"/>
  <c r="AO106" i="1"/>
  <c r="AO105" i="1" s="1"/>
  <c r="AN106" i="1"/>
  <c r="AN105" i="1" s="1"/>
  <c r="AM106" i="1"/>
  <c r="AM105" i="1" s="1"/>
  <c r="AJ106" i="1"/>
  <c r="AJ105" i="1" s="1"/>
  <c r="AH106" i="1"/>
  <c r="AH105" i="1" s="1"/>
  <c r="AE106" i="1"/>
  <c r="AE105" i="1" s="1"/>
  <c r="AD106" i="1"/>
  <c r="AD105" i="1" s="1"/>
  <c r="AC106" i="1"/>
  <c r="AB106" i="1"/>
  <c r="AB105" i="1" s="1"/>
  <c r="AA106" i="1"/>
  <c r="AA105" i="1" s="1"/>
  <c r="Z106" i="1"/>
  <c r="Z105" i="1" s="1"/>
  <c r="Y106" i="1"/>
  <c r="Y105" i="1" s="1"/>
  <c r="X106" i="1"/>
  <c r="X105" i="1" s="1"/>
  <c r="R106" i="1"/>
  <c r="R105" i="1" s="1"/>
  <c r="Q106" i="1"/>
  <c r="Q105" i="1" s="1"/>
  <c r="P106" i="1"/>
  <c r="O106" i="1"/>
  <c r="O105" i="1" s="1"/>
  <c r="N106" i="1"/>
  <c r="N105" i="1" s="1"/>
  <c r="M106" i="1"/>
  <c r="M105" i="1" s="1"/>
  <c r="L106" i="1"/>
  <c r="L105" i="1" s="1"/>
  <c r="J106" i="1"/>
  <c r="J105" i="1" s="1"/>
  <c r="I106" i="1"/>
  <c r="I105" i="1" s="1"/>
  <c r="E106" i="1"/>
  <c r="BF106" i="1"/>
  <c r="BF105" i="1" s="1"/>
  <c r="BC106" i="1"/>
  <c r="AL106" i="1"/>
  <c r="AK106" i="1"/>
  <c r="AI106" i="1"/>
  <c r="AI105" i="1" s="1"/>
  <c r="AF106" i="1"/>
  <c r="AF105" i="1" s="1"/>
  <c r="W106" i="1"/>
  <c r="W105" i="1" s="1"/>
  <c r="V106" i="1"/>
  <c r="V105" i="1" s="1"/>
  <c r="S106" i="1"/>
  <c r="S105" i="1" s="1"/>
  <c r="K106" i="1"/>
  <c r="K105" i="1" s="1"/>
  <c r="D106" i="1"/>
  <c r="D105" i="1" s="1"/>
  <c r="AS105" i="1"/>
  <c r="AL105" i="1"/>
  <c r="AK105" i="1"/>
  <c r="AM102" i="1"/>
  <c r="AM101" i="1" s="1"/>
  <c r="AM100" i="1" s="1"/>
  <c r="X102" i="1"/>
  <c r="X101" i="1" s="1"/>
  <c r="X100" i="1" s="1"/>
  <c r="K102" i="1"/>
  <c r="K101" i="1" s="1"/>
  <c r="K100" i="1" s="1"/>
  <c r="K99" i="1" s="1"/>
  <c r="D102" i="1"/>
  <c r="D101" i="1" s="1"/>
  <c r="D100" i="1" s="1"/>
  <c r="BE102" i="1"/>
  <c r="BE101" i="1" s="1"/>
  <c r="BE100" i="1" s="1"/>
  <c r="BA102" i="1"/>
  <c r="BA101" i="1" s="1"/>
  <c r="BA100" i="1" s="1"/>
  <c r="AY102" i="1"/>
  <c r="AY101" i="1" s="1"/>
  <c r="AY100" i="1" s="1"/>
  <c r="AY99" i="1" s="1"/>
  <c r="AW102" i="1"/>
  <c r="AW101" i="1" s="1"/>
  <c r="AW100" i="1" s="1"/>
  <c r="AV102" i="1"/>
  <c r="AV101" i="1" s="1"/>
  <c r="AV100" i="1" s="1"/>
  <c r="AN102" i="1"/>
  <c r="AN101" i="1" s="1"/>
  <c r="AN100" i="1" s="1"/>
  <c r="AJ102" i="1"/>
  <c r="AJ101" i="1" s="1"/>
  <c r="AJ100" i="1" s="1"/>
  <c r="AI102" i="1"/>
  <c r="AI101" i="1" s="1"/>
  <c r="AI100" i="1" s="1"/>
  <c r="AH102" i="1"/>
  <c r="AH101" i="1" s="1"/>
  <c r="AH100" i="1" s="1"/>
  <c r="AF102" i="1"/>
  <c r="AF101" i="1" s="1"/>
  <c r="AF100" i="1" s="1"/>
  <c r="AA102" i="1"/>
  <c r="AA101" i="1" s="1"/>
  <c r="AA100" i="1" s="1"/>
  <c r="Z102" i="1"/>
  <c r="Z101" i="1" s="1"/>
  <c r="Z100" i="1" s="1"/>
  <c r="W102" i="1"/>
  <c r="W101" i="1" s="1"/>
  <c r="W100" i="1" s="1"/>
  <c r="V102" i="1"/>
  <c r="V101" i="1" s="1"/>
  <c r="V100" i="1" s="1"/>
  <c r="O102" i="1"/>
  <c r="O101" i="1" s="1"/>
  <c r="O100" i="1" s="1"/>
  <c r="N102" i="1"/>
  <c r="N101" i="1" s="1"/>
  <c r="N100" i="1" s="1"/>
  <c r="J102" i="1"/>
  <c r="J101" i="1" s="1"/>
  <c r="J100" i="1" s="1"/>
  <c r="I102" i="1"/>
  <c r="I101" i="1" s="1"/>
  <c r="I100" i="1" s="1"/>
  <c r="AS102" i="1"/>
  <c r="AS101" i="1" s="1"/>
  <c r="AS100" i="1" s="1"/>
  <c r="AR102" i="1"/>
  <c r="AR101" i="1" s="1"/>
  <c r="AR100" i="1" s="1"/>
  <c r="AP102" i="1"/>
  <c r="AP101" i="1" s="1"/>
  <c r="AP100" i="1" s="1"/>
  <c r="AC102" i="1"/>
  <c r="AC101" i="1" s="1"/>
  <c r="AC100" i="1" s="1"/>
  <c r="Y102" i="1"/>
  <c r="Y101" i="1" s="1"/>
  <c r="Y100" i="1" s="1"/>
  <c r="U102" i="1"/>
  <c r="U101" i="1" s="1"/>
  <c r="U100" i="1" s="1"/>
  <c r="R102" i="1"/>
  <c r="R101" i="1" s="1"/>
  <c r="R100" i="1" s="1"/>
  <c r="G98" i="1"/>
  <c r="AI92" i="1"/>
  <c r="BE92" i="1"/>
  <c r="BD92" i="1"/>
  <c r="AZ92" i="1"/>
  <c r="AU92" i="1"/>
  <c r="AR92" i="1"/>
  <c r="AQ92" i="1"/>
  <c r="AH92" i="1"/>
  <c r="AE92" i="1"/>
  <c r="X92" i="1"/>
  <c r="R92" i="1"/>
  <c r="E92" i="1"/>
  <c r="D92" i="1"/>
  <c r="AD92" i="1"/>
  <c r="P92" i="1"/>
  <c r="BF85" i="1"/>
  <c r="AF85" i="1"/>
  <c r="BD85" i="1"/>
  <c r="BB85" i="1"/>
  <c r="AO85" i="1"/>
  <c r="AB85" i="1"/>
  <c r="O85" i="1"/>
  <c r="BE85" i="1"/>
  <c r="Y85" i="1"/>
  <c r="BE81" i="1"/>
  <c r="BC81" i="1"/>
  <c r="AP81" i="1"/>
  <c r="AE81" i="1"/>
  <c r="P81" i="1"/>
  <c r="AY81" i="1"/>
  <c r="AX81" i="1"/>
  <c r="AO81" i="1"/>
  <c r="AN81" i="1"/>
  <c r="AM81" i="1"/>
  <c r="AL81" i="1"/>
  <c r="AK81" i="1"/>
  <c r="AB81" i="1"/>
  <c r="AA81" i="1"/>
  <c r="Z81" i="1"/>
  <c r="Y81" i="1"/>
  <c r="X81" i="1"/>
  <c r="V81" i="1"/>
  <c r="R81" i="1"/>
  <c r="O81" i="1"/>
  <c r="N81" i="1"/>
  <c r="M81" i="1"/>
  <c r="L81" i="1"/>
  <c r="K81" i="1"/>
  <c r="BB81" i="1"/>
  <c r="BA81" i="1"/>
  <c r="AZ81" i="1"/>
  <c r="AF81" i="1"/>
  <c r="AD81" i="1"/>
  <c r="S81" i="1"/>
  <c r="BA75" i="1"/>
  <c r="BC75" i="1"/>
  <c r="BB75" i="1"/>
  <c r="AP75" i="1"/>
  <c r="AC75" i="1"/>
  <c r="BD75" i="1"/>
  <c r="AS75" i="1"/>
  <c r="AF75" i="1"/>
  <c r="S75" i="1"/>
  <c r="P75" i="1"/>
  <c r="AZ75" i="1"/>
  <c r="AY75" i="1"/>
  <c r="AL75" i="1"/>
  <c r="AK75" i="1"/>
  <c r="Z75" i="1"/>
  <c r="Y75" i="1"/>
  <c r="M75" i="1"/>
  <c r="L75" i="1"/>
  <c r="R75" i="1"/>
  <c r="Q75" i="1"/>
  <c r="BF73" i="1"/>
  <c r="BE73" i="1"/>
  <c r="BD73" i="1"/>
  <c r="BA73" i="1"/>
  <c r="AZ73" i="1"/>
  <c r="AY73" i="1"/>
  <c r="AX73" i="1"/>
  <c r="AW73" i="1"/>
  <c r="AV73" i="1"/>
  <c r="AU73" i="1"/>
  <c r="AS73" i="1"/>
  <c r="AR73" i="1"/>
  <c r="AQ73" i="1"/>
  <c r="AP73" i="1"/>
  <c r="AN73" i="1"/>
  <c r="AM73" i="1"/>
  <c r="AL73" i="1"/>
  <c r="AK73" i="1"/>
  <c r="AJ73" i="1"/>
  <c r="AI73" i="1"/>
  <c r="AF73" i="1"/>
  <c r="AE73" i="1"/>
  <c r="AD73" i="1"/>
  <c r="AB73" i="1"/>
  <c r="AA73" i="1"/>
  <c r="Z73" i="1"/>
  <c r="Y73" i="1"/>
  <c r="X73" i="1"/>
  <c r="W73" i="1"/>
  <c r="V73" i="1"/>
  <c r="U73" i="1"/>
  <c r="P73" i="1"/>
  <c r="O73" i="1"/>
  <c r="N73" i="1"/>
  <c r="M73" i="1"/>
  <c r="L73" i="1"/>
  <c r="K73" i="1"/>
  <c r="J73" i="1"/>
  <c r="I73" i="1"/>
  <c r="H73" i="1"/>
  <c r="F73" i="1"/>
  <c r="BC73" i="1"/>
  <c r="BB73" i="1"/>
  <c r="AO73" i="1"/>
  <c r="AH73" i="1"/>
  <c r="AC73" i="1"/>
  <c r="S73" i="1"/>
  <c r="R73" i="1"/>
  <c r="Q73" i="1"/>
  <c r="D73" i="1"/>
  <c r="G71" i="1"/>
  <c r="AG69" i="1"/>
  <c r="BE65" i="1"/>
  <c r="BB65" i="1"/>
  <c r="AQ65" i="1"/>
  <c r="AE65" i="1"/>
  <c r="AD65" i="1"/>
  <c r="BC65" i="1"/>
  <c r="G67" i="1"/>
  <c r="AY65" i="1"/>
  <c r="AX65" i="1"/>
  <c r="AW65" i="1"/>
  <c r="AV65" i="1"/>
  <c r="AL65" i="1"/>
  <c r="AK65" i="1"/>
  <c r="X65" i="1"/>
  <c r="L65" i="1"/>
  <c r="K65" i="1"/>
  <c r="AR65" i="1"/>
  <c r="Y65" i="1"/>
  <c r="R65" i="1"/>
  <c r="N65" i="1"/>
  <c r="AX58" i="1"/>
  <c r="AA58" i="1"/>
  <c r="BD58" i="1"/>
  <c r="U58" i="1"/>
  <c r="G61" i="1"/>
  <c r="BE58" i="1"/>
  <c r="V58" i="1"/>
  <c r="AY58" i="1"/>
  <c r="AM58" i="1"/>
  <c r="AL58" i="1"/>
  <c r="Z58" i="1"/>
  <c r="Y58" i="1"/>
  <c r="M58" i="1"/>
  <c r="AE58" i="1"/>
  <c r="H58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S56" i="1"/>
  <c r="AR56" i="1"/>
  <c r="AQ56" i="1"/>
  <c r="AP56" i="1"/>
  <c r="AO56" i="1"/>
  <c r="AN56" i="1"/>
  <c r="AM56" i="1"/>
  <c r="AL56" i="1"/>
  <c r="AI56" i="1"/>
  <c r="AH56" i="1"/>
  <c r="AE56" i="1"/>
  <c r="AD56" i="1"/>
  <c r="AC56" i="1"/>
  <c r="AB56" i="1"/>
  <c r="AA56" i="1"/>
  <c r="Z56" i="1"/>
  <c r="Y56" i="1"/>
  <c r="X56" i="1"/>
  <c r="W56" i="1"/>
  <c r="V56" i="1"/>
  <c r="U56" i="1"/>
  <c r="Q56" i="1"/>
  <c r="P56" i="1"/>
  <c r="O56" i="1"/>
  <c r="M56" i="1"/>
  <c r="L56" i="1"/>
  <c r="K56" i="1"/>
  <c r="J56" i="1"/>
  <c r="I56" i="1"/>
  <c r="F56" i="1"/>
  <c r="D56" i="1"/>
  <c r="AK56" i="1"/>
  <c r="AJ56" i="1"/>
  <c r="AF56" i="1"/>
  <c r="S56" i="1"/>
  <c r="R56" i="1"/>
  <c r="N56" i="1"/>
  <c r="BE54" i="1"/>
  <c r="BD54" i="1"/>
  <c r="BC54" i="1"/>
  <c r="BA54" i="1"/>
  <c r="AZ54" i="1"/>
  <c r="AY54" i="1"/>
  <c r="AX54" i="1"/>
  <c r="AW54" i="1"/>
  <c r="AV54" i="1"/>
  <c r="AU54" i="1"/>
  <c r="AS54" i="1"/>
  <c r="AR54" i="1"/>
  <c r="AP54" i="1"/>
  <c r="AO54" i="1"/>
  <c r="AN54" i="1"/>
  <c r="AM54" i="1"/>
  <c r="AL54" i="1"/>
  <c r="AK54" i="1"/>
  <c r="AJ54" i="1"/>
  <c r="AH54" i="1"/>
  <c r="AF54" i="1"/>
  <c r="AE54" i="1"/>
  <c r="AD54" i="1"/>
  <c r="AC54" i="1"/>
  <c r="AB54" i="1"/>
  <c r="AA54" i="1"/>
  <c r="Z54" i="1"/>
  <c r="Y54" i="1"/>
  <c r="X54" i="1"/>
  <c r="W54" i="1"/>
  <c r="S54" i="1"/>
  <c r="R54" i="1"/>
  <c r="Q54" i="1"/>
  <c r="P54" i="1"/>
  <c r="O54" i="1"/>
  <c r="N54" i="1"/>
  <c r="M54" i="1"/>
  <c r="L54" i="1"/>
  <c r="K54" i="1"/>
  <c r="J54" i="1"/>
  <c r="I54" i="1"/>
  <c r="H54" i="1"/>
  <c r="E54" i="1"/>
  <c r="D54" i="1"/>
  <c r="BF54" i="1"/>
  <c r="BB54" i="1"/>
  <c r="AQ54" i="1"/>
  <c r="AI54" i="1"/>
  <c r="V54" i="1"/>
  <c r="F54" i="1"/>
  <c r="AG51" i="1"/>
  <c r="Y47" i="1"/>
  <c r="X47" i="1"/>
  <c r="I47" i="1"/>
  <c r="G50" i="1"/>
  <c r="G49" i="1"/>
  <c r="BF47" i="1"/>
  <c r="BE47" i="1"/>
  <c r="AC47" i="1"/>
  <c r="R47" i="1"/>
  <c r="Q47" i="1"/>
  <c r="P47" i="1"/>
  <c r="BA47" i="1"/>
  <c r="AW47" i="1"/>
  <c r="V47" i="1"/>
  <c r="D47" i="1"/>
  <c r="BE45" i="1"/>
  <c r="BD45" i="1"/>
  <c r="BB45" i="1"/>
  <c r="BA45" i="1"/>
  <c r="AX45" i="1"/>
  <c r="AW45" i="1"/>
  <c r="AS45" i="1"/>
  <c r="AR45" i="1"/>
  <c r="AQ45" i="1"/>
  <c r="AP45" i="1"/>
  <c r="AO45" i="1"/>
  <c r="AN45" i="1"/>
  <c r="AL45" i="1"/>
  <c r="AJ45" i="1"/>
  <c r="AF45" i="1"/>
  <c r="AE45" i="1"/>
  <c r="AD45" i="1"/>
  <c r="AC45" i="1"/>
  <c r="AB45" i="1"/>
  <c r="Z45" i="1"/>
  <c r="Y45" i="1"/>
  <c r="S45" i="1"/>
  <c r="R45" i="1"/>
  <c r="R44" i="1" s="1"/>
  <c r="R43" i="1" s="1"/>
  <c r="Q45" i="1"/>
  <c r="P45" i="1"/>
  <c r="O45" i="1"/>
  <c r="N45" i="1"/>
  <c r="M45" i="1"/>
  <c r="J45" i="1"/>
  <c r="I45" i="1"/>
  <c r="E45" i="1"/>
  <c r="E44" i="1" s="1"/>
  <c r="E43" i="1" s="1"/>
  <c r="BF45" i="1"/>
  <c r="BC45" i="1"/>
  <c r="AZ45" i="1"/>
  <c r="AY45" i="1"/>
  <c r="AV45" i="1"/>
  <c r="AU45" i="1"/>
  <c r="AM45" i="1"/>
  <c r="AK45" i="1"/>
  <c r="AI45" i="1"/>
  <c r="AH45" i="1"/>
  <c r="AA45" i="1"/>
  <c r="X45" i="1"/>
  <c r="W45" i="1"/>
  <c r="V45" i="1"/>
  <c r="L45" i="1"/>
  <c r="K45" i="1"/>
  <c r="D45" i="1"/>
  <c r="D44" i="1" s="1"/>
  <c r="D43" i="1" s="1"/>
  <c r="AS33" i="1"/>
  <c r="AS32" i="1" s="1"/>
  <c r="F33" i="1"/>
  <c r="F32" i="1" s="1"/>
  <c r="AW33" i="1"/>
  <c r="AW32" i="1" s="1"/>
  <c r="AN33" i="1"/>
  <c r="AN32" i="1" s="1"/>
  <c r="AA33" i="1"/>
  <c r="AA32" i="1" s="1"/>
  <c r="BE33" i="1"/>
  <c r="BD33" i="1"/>
  <c r="BD32" i="1" s="1"/>
  <c r="BC33" i="1"/>
  <c r="BC32" i="1" s="1"/>
  <c r="AR33" i="1"/>
  <c r="AQ33" i="1"/>
  <c r="AQ32" i="1" s="1"/>
  <c r="AP33" i="1"/>
  <c r="AP32" i="1" s="1"/>
  <c r="AE33" i="1"/>
  <c r="AD33" i="1"/>
  <c r="AD32" i="1" s="1"/>
  <c r="AC33" i="1"/>
  <c r="AC32" i="1" s="1"/>
  <c r="Z33" i="1"/>
  <c r="Z32" i="1" s="1"/>
  <c r="R33" i="1"/>
  <c r="Q33" i="1"/>
  <c r="Q32" i="1" s="1"/>
  <c r="P33" i="1"/>
  <c r="P32" i="1" s="1"/>
  <c r="E33" i="1"/>
  <c r="D33" i="1"/>
  <c r="D32" i="1" s="1"/>
  <c r="BF33" i="1"/>
  <c r="BF32" i="1" s="1"/>
  <c r="AK33" i="1"/>
  <c r="AK32" i="1" s="1"/>
  <c r="N33" i="1"/>
  <c r="N32" i="1" s="1"/>
  <c r="AR22" i="1"/>
  <c r="AO22" i="1"/>
  <c r="R22" i="1"/>
  <c r="E22" i="1"/>
  <c r="AI22" i="1"/>
  <c r="W22" i="1"/>
  <c r="J22" i="1"/>
  <c r="G20" i="1"/>
  <c r="N11" i="1"/>
  <c r="N10" i="1" s="1"/>
  <c r="AW11" i="1"/>
  <c r="AW10" i="1" s="1"/>
  <c r="AJ11" i="1"/>
  <c r="AJ10" i="1" s="1"/>
  <c r="X11" i="1"/>
  <c r="X10" i="1" s="1"/>
  <c r="W11" i="1"/>
  <c r="W10" i="1" s="1"/>
  <c r="L11" i="1"/>
  <c r="L10" i="1" s="1"/>
  <c r="J11" i="1"/>
  <c r="J10" i="1" s="1"/>
  <c r="X44" i="1" l="1"/>
  <c r="X43" i="1" s="1"/>
  <c r="G21" i="1"/>
  <c r="Q44" i="1"/>
  <c r="Q43" i="1" s="1"/>
  <c r="AS65" i="1"/>
  <c r="T83" i="1"/>
  <c r="AT83" i="1"/>
  <c r="AZ33" i="1"/>
  <c r="AZ32" i="1" s="1"/>
  <c r="AM75" i="1"/>
  <c r="N117" i="1"/>
  <c r="AA117" i="1"/>
  <c r="G25" i="1"/>
  <c r="G29" i="1"/>
  <c r="G46" i="1"/>
  <c r="G45" i="1" s="1"/>
  <c r="AL53" i="1"/>
  <c r="N58" i="1"/>
  <c r="N53" i="1" s="1"/>
  <c r="M65" i="1"/>
  <c r="Z65" i="1"/>
  <c r="G111" i="1"/>
  <c r="AO117" i="1"/>
  <c r="J126" i="1"/>
  <c r="AW126" i="1"/>
  <c r="Y11" i="1"/>
  <c r="Y10" i="1" s="1"/>
  <c r="E32" i="1"/>
  <c r="R32" i="1"/>
  <c r="AE32" i="1"/>
  <c r="AR32" i="1"/>
  <c r="BE32" i="1"/>
  <c r="O33" i="1"/>
  <c r="O32" i="1" s="1"/>
  <c r="AB33" i="1"/>
  <c r="AB32" i="1" s="1"/>
  <c r="BB33" i="1"/>
  <c r="BB32" i="1" s="1"/>
  <c r="AL33" i="1"/>
  <c r="AL32" i="1" s="1"/>
  <c r="AY33" i="1"/>
  <c r="AY32" i="1" s="1"/>
  <c r="AV47" i="1"/>
  <c r="O58" i="1"/>
  <c r="AB58" i="1"/>
  <c r="AO58" i="1"/>
  <c r="BB58" i="1"/>
  <c r="BB53" i="1" s="1"/>
  <c r="G62" i="1"/>
  <c r="AF58" i="1"/>
  <c r="AS58" i="1"/>
  <c r="AA65" i="1"/>
  <c r="AN65" i="1"/>
  <c r="BA65" i="1"/>
  <c r="N75" i="1"/>
  <c r="AA75" i="1"/>
  <c r="AN75" i="1"/>
  <c r="AX75" i="1"/>
  <c r="AE75" i="1"/>
  <c r="BE75" i="1"/>
  <c r="P119" i="1"/>
  <c r="P118" i="1" s="1"/>
  <c r="AP119" i="1"/>
  <c r="AP118" i="1" s="1"/>
  <c r="BC119" i="1"/>
  <c r="BC118" i="1" s="1"/>
  <c r="BC117" i="1" s="1"/>
  <c r="M119" i="1"/>
  <c r="M118" i="1" s="1"/>
  <c r="M117" i="1" s="1"/>
  <c r="G17" i="1"/>
  <c r="BA11" i="1"/>
  <c r="BA10" i="1" s="1"/>
  <c r="V22" i="1"/>
  <c r="S33" i="1"/>
  <c r="AF33" i="1"/>
  <c r="J47" i="1"/>
  <c r="AJ47" i="1"/>
  <c r="BC58" i="1"/>
  <c r="O75" i="1"/>
  <c r="AB75" i="1"/>
  <c r="AB72" i="1" s="1"/>
  <c r="AO75" i="1"/>
  <c r="N85" i="1"/>
  <c r="AA85" i="1"/>
  <c r="AN85" i="1"/>
  <c r="BA85" i="1"/>
  <c r="K85" i="1"/>
  <c r="X85" i="1"/>
  <c r="AK85" i="1"/>
  <c r="AX85" i="1"/>
  <c r="T88" i="1"/>
  <c r="AG88" i="1"/>
  <c r="AT88" i="1"/>
  <c r="BG88" i="1"/>
  <c r="AA92" i="1"/>
  <c r="BB102" i="1"/>
  <c r="BB101" i="1" s="1"/>
  <c r="BB100" i="1" s="1"/>
  <c r="Q119" i="1"/>
  <c r="Q118" i="1" s="1"/>
  <c r="Q117" i="1" s="1"/>
  <c r="AW44" i="1"/>
  <c r="AW43" i="1" s="1"/>
  <c r="AK47" i="1"/>
  <c r="AK44" i="1" s="1"/>
  <c r="AK43" i="1" s="1"/>
  <c r="AG55" i="1"/>
  <c r="AG54" i="1" s="1"/>
  <c r="D58" i="1"/>
  <c r="D53" i="1" s="1"/>
  <c r="Q58" i="1"/>
  <c r="AD58" i="1"/>
  <c r="AD53" i="1" s="1"/>
  <c r="AQ58" i="1"/>
  <c r="AQ53" i="1" s="1"/>
  <c r="P65" i="1"/>
  <c r="AC65" i="1"/>
  <c r="AP65" i="1"/>
  <c r="AC81" i="1"/>
  <c r="AV85" i="1"/>
  <c r="AR85" i="1"/>
  <c r="J110" i="1"/>
  <c r="J109" i="1" s="1"/>
  <c r="J108" i="1" s="1"/>
  <c r="W110" i="1"/>
  <c r="W109" i="1" s="1"/>
  <c r="W108" i="1" s="1"/>
  <c r="AW110" i="1"/>
  <c r="AW109" i="1" s="1"/>
  <c r="AW108" i="1" s="1"/>
  <c r="AS110" i="1"/>
  <c r="AS109" i="1" s="1"/>
  <c r="AS108" i="1" s="1"/>
  <c r="BF110" i="1"/>
  <c r="BF109" i="1" s="1"/>
  <c r="BF108" i="1" s="1"/>
  <c r="L114" i="1"/>
  <c r="L113" i="1" s="1"/>
  <c r="AL114" i="1"/>
  <c r="AL113" i="1" s="1"/>
  <c r="J114" i="1"/>
  <c r="J113" i="1" s="1"/>
  <c r="K11" i="1"/>
  <c r="K10" i="1" s="1"/>
  <c r="AK11" i="1"/>
  <c r="AK10" i="1" s="1"/>
  <c r="AX11" i="1"/>
  <c r="AX10" i="1" s="1"/>
  <c r="Q11" i="1"/>
  <c r="Q10" i="1" s="1"/>
  <c r="V11" i="1"/>
  <c r="V10" i="1" s="1"/>
  <c r="D22" i="1"/>
  <c r="Q22" i="1"/>
  <c r="AD22" i="1"/>
  <c r="AQ22" i="1"/>
  <c r="BD22" i="1"/>
  <c r="AG26" i="1"/>
  <c r="AT26" i="1"/>
  <c r="BG26" i="1"/>
  <c r="T30" i="1"/>
  <c r="AG30" i="1"/>
  <c r="AT30" i="1"/>
  <c r="BG30" i="1"/>
  <c r="V33" i="1"/>
  <c r="V32" i="1" s="1"/>
  <c r="V9" i="1" s="1"/>
  <c r="V8" i="1" s="1"/>
  <c r="AI33" i="1"/>
  <c r="AV33" i="1"/>
  <c r="AT51" i="1"/>
  <c r="AR58" i="1"/>
  <c r="AR53" i="1" s="1"/>
  <c r="D65" i="1"/>
  <c r="D75" i="1"/>
  <c r="D72" i="1" s="1"/>
  <c r="D52" i="1" s="1"/>
  <c r="D42" i="1" s="1"/>
  <c r="AD75" i="1"/>
  <c r="AQ75" i="1"/>
  <c r="Q81" i="1"/>
  <c r="AQ81" i="1"/>
  <c r="BD81" i="1"/>
  <c r="P85" i="1"/>
  <c r="AC85" i="1"/>
  <c r="AC72" i="1" s="1"/>
  <c r="AP85" i="1"/>
  <c r="BC85" i="1"/>
  <c r="BC72" i="1" s="1"/>
  <c r="Z85" i="1"/>
  <c r="AM85" i="1"/>
  <c r="W85" i="1"/>
  <c r="AS85" i="1"/>
  <c r="AP92" i="1"/>
  <c r="BC92" i="1"/>
  <c r="D99" i="1"/>
  <c r="Q102" i="1"/>
  <c r="Q101" i="1" s="1"/>
  <c r="Q100" i="1" s="1"/>
  <c r="AU110" i="1"/>
  <c r="AU109" i="1" s="1"/>
  <c r="AU108" i="1" s="1"/>
  <c r="Z114" i="1"/>
  <c r="Z113" i="1" s="1"/>
  <c r="AG125" i="1"/>
  <c r="AG124" i="1" s="1"/>
  <c r="BG125" i="1"/>
  <c r="BG124" i="1" s="1"/>
  <c r="M33" i="1"/>
  <c r="M32" i="1" s="1"/>
  <c r="AV11" i="1"/>
  <c r="AV10" i="1" s="1"/>
  <c r="AE22" i="1"/>
  <c r="BE22" i="1"/>
  <c r="BB22" i="1"/>
  <c r="Y44" i="1"/>
  <c r="Y43" i="1" s="1"/>
  <c r="M47" i="1"/>
  <c r="Z47" i="1"/>
  <c r="AM47" i="1"/>
  <c r="AM44" i="1" s="1"/>
  <c r="AM43" i="1" s="1"/>
  <c r="AZ47" i="1"/>
  <c r="AS47" i="1"/>
  <c r="AS44" i="1" s="1"/>
  <c r="AS43" i="1" s="1"/>
  <c r="AR75" i="1"/>
  <c r="E102" i="1"/>
  <c r="E101" i="1" s="1"/>
  <c r="E100" i="1" s="1"/>
  <c r="H119" i="1"/>
  <c r="H118" i="1" s="1"/>
  <c r="H117" i="1" s="1"/>
  <c r="I126" i="1"/>
  <c r="AI126" i="1"/>
  <c r="AM33" i="1"/>
  <c r="AM32" i="1" s="1"/>
  <c r="AL11" i="1"/>
  <c r="AL10" i="1" s="1"/>
  <c r="AY11" i="1"/>
  <c r="AY10" i="1" s="1"/>
  <c r="E11" i="1"/>
  <c r="E10" i="1" s="1"/>
  <c r="E9" i="1" s="1"/>
  <c r="E8" i="1" s="1"/>
  <c r="R11" i="1"/>
  <c r="R10" i="1" s="1"/>
  <c r="R9" i="1" s="1"/>
  <c r="R8" i="1" s="1"/>
  <c r="AE11" i="1"/>
  <c r="AE10" i="1" s="1"/>
  <c r="AE9" i="1" s="1"/>
  <c r="AE8" i="1" s="1"/>
  <c r="AR11" i="1"/>
  <c r="AR10" i="1" s="1"/>
  <c r="AR9" i="1" s="1"/>
  <c r="AR8" i="1" s="1"/>
  <c r="BE11" i="1"/>
  <c r="BE10" i="1" s="1"/>
  <c r="BE9" i="1" s="1"/>
  <c r="BE8" i="1" s="1"/>
  <c r="AO11" i="1"/>
  <c r="AO10" i="1" s="1"/>
  <c r="S22" i="1"/>
  <c r="AF22" i="1"/>
  <c r="AS22" i="1"/>
  <c r="BF22" i="1"/>
  <c r="AC22" i="1"/>
  <c r="AP22" i="1"/>
  <c r="BC22" i="1"/>
  <c r="N47" i="1"/>
  <c r="AA47" i="1"/>
  <c r="AN47" i="1"/>
  <c r="AN44" i="1" s="1"/>
  <c r="AN43" i="1" s="1"/>
  <c r="AU58" i="1"/>
  <c r="G66" i="1"/>
  <c r="S65" i="1"/>
  <c r="AF65" i="1"/>
  <c r="BD65" i="1"/>
  <c r="R85" i="1"/>
  <c r="O92" i="1"/>
  <c r="AB92" i="1"/>
  <c r="AO92" i="1"/>
  <c r="AO72" i="1" s="1"/>
  <c r="BB92" i="1"/>
  <c r="BB72" i="1" s="1"/>
  <c r="L92" i="1"/>
  <c r="AJ92" i="1"/>
  <c r="AW92" i="1"/>
  <c r="G97" i="1"/>
  <c r="AU11" i="1"/>
  <c r="AU10" i="1" s="1"/>
  <c r="AS11" i="1"/>
  <c r="AS10" i="1" s="1"/>
  <c r="AS9" i="1" s="1"/>
  <c r="AS8" i="1" s="1"/>
  <c r="Y33" i="1"/>
  <c r="Y32" i="1" s="1"/>
  <c r="O47" i="1"/>
  <c r="O44" i="1" s="1"/>
  <c r="O43" i="1" s="1"/>
  <c r="AB47" i="1"/>
  <c r="AO47" i="1"/>
  <c r="BB47" i="1"/>
  <c r="L47" i="1"/>
  <c r="L44" i="1" s="1"/>
  <c r="L43" i="1" s="1"/>
  <c r="G51" i="1"/>
  <c r="G74" i="1"/>
  <c r="G73" i="1" s="1"/>
  <c r="BE72" i="1"/>
  <c r="U75" i="1"/>
  <c r="AC92" i="1"/>
  <c r="AM92" i="1"/>
  <c r="AK102" i="1"/>
  <c r="AK101" i="1" s="1"/>
  <c r="AK100" i="1" s="1"/>
  <c r="AX102" i="1"/>
  <c r="AX101" i="1" s="1"/>
  <c r="AX100" i="1" s="1"/>
  <c r="AX99" i="1" s="1"/>
  <c r="N110" i="1"/>
  <c r="N109" i="1" s="1"/>
  <c r="N108" i="1" s="1"/>
  <c r="AN110" i="1"/>
  <c r="AN109" i="1" s="1"/>
  <c r="AN108" i="1" s="1"/>
  <c r="BA110" i="1"/>
  <c r="BA109" i="1" s="1"/>
  <c r="BA108" i="1" s="1"/>
  <c r="BC114" i="1"/>
  <c r="BC113" i="1" s="1"/>
  <c r="J119" i="1"/>
  <c r="J118" i="1" s="1"/>
  <c r="W119" i="1"/>
  <c r="W118" i="1" s="1"/>
  <c r="AJ119" i="1"/>
  <c r="AJ118" i="1" s="1"/>
  <c r="S119" i="1"/>
  <c r="S118" i="1" s="1"/>
  <c r="S117" i="1" s="1"/>
  <c r="AF119" i="1"/>
  <c r="AF118" i="1" s="1"/>
  <c r="AF117" i="1" s="1"/>
  <c r="BF119" i="1"/>
  <c r="BF118" i="1" s="1"/>
  <c r="BF117" i="1" s="1"/>
  <c r="I81" i="1"/>
  <c r="Q92" i="1"/>
  <c r="AN92" i="1"/>
  <c r="BA92" i="1"/>
  <c r="BA72" i="1" s="1"/>
  <c r="AV92" i="1"/>
  <c r="L102" i="1"/>
  <c r="L101" i="1" s="1"/>
  <c r="L100" i="1" s="1"/>
  <c r="AL102" i="1"/>
  <c r="AL101" i="1" s="1"/>
  <c r="AL100" i="1" s="1"/>
  <c r="AL99" i="1" s="1"/>
  <c r="AO110" i="1"/>
  <c r="AO109" i="1" s="1"/>
  <c r="AO108" i="1" s="1"/>
  <c r="Q114" i="1"/>
  <c r="Q113" i="1" s="1"/>
  <c r="AD114" i="1"/>
  <c r="AD113" i="1" s="1"/>
  <c r="BD114" i="1"/>
  <c r="BD113" i="1" s="1"/>
  <c r="K117" i="1"/>
  <c r="G28" i="1"/>
  <c r="AX33" i="1"/>
  <c r="AX32" i="1" s="1"/>
  <c r="BG51" i="1"/>
  <c r="AK58" i="1"/>
  <c r="AK53" i="1" s="1"/>
  <c r="T67" i="1"/>
  <c r="AG67" i="1"/>
  <c r="AT67" i="1"/>
  <c r="BG67" i="1"/>
  <c r="G68" i="1"/>
  <c r="G83" i="1"/>
  <c r="I92" i="1"/>
  <c r="V92" i="1"/>
  <c r="M102" i="1"/>
  <c r="M101" i="1" s="1"/>
  <c r="M100" i="1" s="1"/>
  <c r="AZ102" i="1"/>
  <c r="AZ101" i="1" s="1"/>
  <c r="AZ100" i="1" s="1"/>
  <c r="P110" i="1"/>
  <c r="P109" i="1" s="1"/>
  <c r="P108" i="1" s="1"/>
  <c r="AC110" i="1"/>
  <c r="AC109" i="1" s="1"/>
  <c r="AC108" i="1" s="1"/>
  <c r="AP110" i="1"/>
  <c r="AP109" i="1" s="1"/>
  <c r="AP108" i="1" s="1"/>
  <c r="BC110" i="1"/>
  <c r="BC109" i="1" s="1"/>
  <c r="BC108" i="1" s="1"/>
  <c r="E114" i="1"/>
  <c r="E113" i="1" s="1"/>
  <c r="R114" i="1"/>
  <c r="R113" i="1" s="1"/>
  <c r="AE114" i="1"/>
  <c r="AE113" i="1" s="1"/>
  <c r="AR114" i="1"/>
  <c r="AR113" i="1" s="1"/>
  <c r="L119" i="1"/>
  <c r="L118" i="1" s="1"/>
  <c r="L117" i="1" s="1"/>
  <c r="AL119" i="1"/>
  <c r="AL118" i="1" s="1"/>
  <c r="AL117" i="1" s="1"/>
  <c r="AY119" i="1"/>
  <c r="AY118" i="1" s="1"/>
  <c r="AY117" i="1" s="1"/>
  <c r="V119" i="1"/>
  <c r="V118" i="1" s="1"/>
  <c r="V117" i="1" s="1"/>
  <c r="M126" i="1"/>
  <c r="Q9" i="1"/>
  <c r="Q8" i="1" s="1"/>
  <c r="BC53" i="1"/>
  <c r="AH22" i="1"/>
  <c r="BA22" i="1"/>
  <c r="AG13" i="1"/>
  <c r="Z11" i="1"/>
  <c r="Z10" i="1" s="1"/>
  <c r="AJ44" i="1"/>
  <c r="AJ43" i="1" s="1"/>
  <c r="T26" i="1"/>
  <c r="H22" i="1"/>
  <c r="U11" i="1"/>
  <c r="U10" i="1" s="1"/>
  <c r="AF11" i="1"/>
  <c r="AF10" i="1" s="1"/>
  <c r="BF11" i="1"/>
  <c r="BF10" i="1" s="1"/>
  <c r="BF9" i="1" s="1"/>
  <c r="BF8" i="1" s="1"/>
  <c r="AV44" i="1"/>
  <c r="AV43" i="1" s="1"/>
  <c r="AX53" i="1"/>
  <c r="AE53" i="1"/>
  <c r="AE52" i="1" s="1"/>
  <c r="AW9" i="1"/>
  <c r="AW8" i="1" s="1"/>
  <c r="AC11" i="1"/>
  <c r="AC10" i="1" s="1"/>
  <c r="AC9" i="1" s="1"/>
  <c r="AC8" i="1" s="1"/>
  <c r="AH11" i="1"/>
  <c r="AH10" i="1" s="1"/>
  <c r="S11" i="1"/>
  <c r="S10" i="1" s="1"/>
  <c r="S9" i="1" s="1"/>
  <c r="S8" i="1" s="1"/>
  <c r="I11" i="1"/>
  <c r="I10" i="1" s="1"/>
  <c r="AI11" i="1"/>
  <c r="AI10" i="1" s="1"/>
  <c r="AB44" i="1"/>
  <c r="AB43" i="1" s="1"/>
  <c r="Z53" i="1"/>
  <c r="BF44" i="1"/>
  <c r="BF43" i="1" s="1"/>
  <c r="AG83" i="1"/>
  <c r="U81" i="1"/>
  <c r="BG83" i="1"/>
  <c r="AU81" i="1"/>
  <c r="AT129" i="1"/>
  <c r="AH126" i="1"/>
  <c r="BG129" i="1"/>
  <c r="AU126" i="1"/>
  <c r="T17" i="1"/>
  <c r="AG17" i="1"/>
  <c r="AT17" i="1"/>
  <c r="BG17" i="1"/>
  <c r="T21" i="1"/>
  <c r="AG21" i="1"/>
  <c r="AT21" i="1"/>
  <c r="BG21" i="1"/>
  <c r="G31" i="1"/>
  <c r="T37" i="1"/>
  <c r="AG37" i="1"/>
  <c r="AT37" i="1"/>
  <c r="BG37" i="1"/>
  <c r="T41" i="1"/>
  <c r="AG41" i="1"/>
  <c r="AT41" i="1"/>
  <c r="BG41" i="1"/>
  <c r="V44" i="1"/>
  <c r="V43" i="1" s="1"/>
  <c r="BE44" i="1"/>
  <c r="BE43" i="1" s="1"/>
  <c r="T50" i="1"/>
  <c r="AG50" i="1"/>
  <c r="AT50" i="1"/>
  <c r="BG50" i="1"/>
  <c r="U54" i="1"/>
  <c r="P58" i="1"/>
  <c r="AC58" i="1"/>
  <c r="AC53" i="1" s="1"/>
  <c r="AP58" i="1"/>
  <c r="AP53" i="1" s="1"/>
  <c r="T62" i="1"/>
  <c r="AG62" i="1"/>
  <c r="AT62" i="1"/>
  <c r="BG62" i="1"/>
  <c r="Q72" i="1"/>
  <c r="AM72" i="1"/>
  <c r="T78" i="1"/>
  <c r="AG78" i="1"/>
  <c r="AT78" i="1"/>
  <c r="BG78" i="1"/>
  <c r="G84" i="1"/>
  <c r="G81" i="1" s="1"/>
  <c r="P117" i="1"/>
  <c r="G23" i="1"/>
  <c r="G27" i="1"/>
  <c r="AM65" i="1"/>
  <c r="AM53" i="1" s="1"/>
  <c r="AM52" i="1" s="1"/>
  <c r="AZ65" i="1"/>
  <c r="R72" i="1"/>
  <c r="AA72" i="1"/>
  <c r="AN72" i="1"/>
  <c r="I75" i="1"/>
  <c r="T84" i="1"/>
  <c r="AG84" i="1"/>
  <c r="AT84" i="1"/>
  <c r="BG84" i="1"/>
  <c r="H85" i="1"/>
  <c r="G89" i="1"/>
  <c r="U124" i="1"/>
  <c r="G18" i="1"/>
  <c r="T23" i="1"/>
  <c r="U22" i="1"/>
  <c r="AT23" i="1"/>
  <c r="BG22" i="1"/>
  <c r="T27" i="1"/>
  <c r="AG27" i="1"/>
  <c r="AT27" i="1"/>
  <c r="BG27" i="1"/>
  <c r="T31" i="1"/>
  <c r="AG31" i="1"/>
  <c r="AT31" i="1"/>
  <c r="BG31" i="1"/>
  <c r="S32" i="1"/>
  <c r="AF32" i="1"/>
  <c r="G38" i="1"/>
  <c r="T46" i="1"/>
  <c r="T45" i="1" s="1"/>
  <c r="AG46" i="1"/>
  <c r="AG45" i="1" s="1"/>
  <c r="AT46" i="1"/>
  <c r="AT45" i="1" s="1"/>
  <c r="BG46" i="1"/>
  <c r="BG45" i="1" s="1"/>
  <c r="AP47" i="1"/>
  <c r="T51" i="1"/>
  <c r="E58" i="1"/>
  <c r="E53" i="1" s="1"/>
  <c r="R58" i="1"/>
  <c r="R53" i="1" s="1"/>
  <c r="R52" i="1" s="1"/>
  <c r="R42" i="1" s="1"/>
  <c r="G63" i="1"/>
  <c r="T68" i="1"/>
  <c r="AG68" i="1"/>
  <c r="AT68" i="1"/>
  <c r="BG68" i="1"/>
  <c r="O72" i="1"/>
  <c r="Q85" i="1"/>
  <c r="AD85" i="1"/>
  <c r="AD72" i="1" s="1"/>
  <c r="AD52" i="1" s="1"/>
  <c r="T103" i="1"/>
  <c r="H102" i="1"/>
  <c r="H101" i="1" s="1"/>
  <c r="H100" i="1" s="1"/>
  <c r="H99" i="1" s="1"/>
  <c r="BG103" i="1"/>
  <c r="AU102" i="1"/>
  <c r="AU101" i="1" s="1"/>
  <c r="AU100" i="1" s="1"/>
  <c r="G112" i="1"/>
  <c r="G110" i="1" s="1"/>
  <c r="G109" i="1" s="1"/>
  <c r="G108" i="1" s="1"/>
  <c r="F110" i="1"/>
  <c r="F109" i="1" s="1"/>
  <c r="AA11" i="1"/>
  <c r="AA10" i="1" s="1"/>
  <c r="AN11" i="1"/>
  <c r="AN10" i="1" s="1"/>
  <c r="T14" i="1"/>
  <c r="AG14" i="1"/>
  <c r="T18" i="1"/>
  <c r="AG18" i="1"/>
  <c r="AT18" i="1"/>
  <c r="BG18" i="1"/>
  <c r="I22" i="1"/>
  <c r="AV22" i="1"/>
  <c r="T34" i="1"/>
  <c r="AG34" i="1"/>
  <c r="AT34" i="1"/>
  <c r="AU33" i="1"/>
  <c r="AU32" i="1" s="1"/>
  <c r="T38" i="1"/>
  <c r="AG38" i="1"/>
  <c r="AT38" i="1"/>
  <c r="BG38" i="1"/>
  <c r="G39" i="1"/>
  <c r="I44" i="1"/>
  <c r="I43" i="1" s="1"/>
  <c r="AD47" i="1"/>
  <c r="AD44" i="1" s="1"/>
  <c r="AD43" i="1" s="1"/>
  <c r="F58" i="1"/>
  <c r="S58" i="1"/>
  <c r="S53" i="1" s="1"/>
  <c r="T63" i="1"/>
  <c r="AG63" i="1"/>
  <c r="AT63" i="1"/>
  <c r="BG63" i="1"/>
  <c r="O65" i="1"/>
  <c r="AB65" i="1"/>
  <c r="AB53" i="1" s="1"/>
  <c r="AB52" i="1" s="1"/>
  <c r="AB42" i="1" s="1"/>
  <c r="AO65" i="1"/>
  <c r="G69" i="1"/>
  <c r="P72" i="1"/>
  <c r="T79" i="1"/>
  <c r="AG79" i="1"/>
  <c r="AT79" i="1"/>
  <c r="BG79" i="1"/>
  <c r="J81" i="1"/>
  <c r="I99" i="1"/>
  <c r="AB117" i="1"/>
  <c r="BB11" i="1"/>
  <c r="BB10" i="1" s="1"/>
  <c r="AJ22" i="1"/>
  <c r="F22" i="1"/>
  <c r="AI32" i="1"/>
  <c r="AV32" i="1"/>
  <c r="AA44" i="1"/>
  <c r="AA43" i="1" s="1"/>
  <c r="J44" i="1"/>
  <c r="J43" i="1" s="1"/>
  <c r="AH47" i="1"/>
  <c r="AH44" i="1" s="1"/>
  <c r="AH43" i="1" s="1"/>
  <c r="Y53" i="1"/>
  <c r="T57" i="1"/>
  <c r="T56" i="1" s="1"/>
  <c r="H65" i="1"/>
  <c r="BD72" i="1"/>
  <c r="AT125" i="1"/>
  <c r="AT124" i="1" s="1"/>
  <c r="AH124" i="1"/>
  <c r="AH117" i="1" s="1"/>
  <c r="M11" i="1"/>
  <c r="M10" i="1" s="1"/>
  <c r="AM11" i="1"/>
  <c r="AM10" i="1" s="1"/>
  <c r="O11" i="1"/>
  <c r="O10" i="1" s="1"/>
  <c r="P11" i="1"/>
  <c r="P10" i="1" s="1"/>
  <c r="AP11" i="1"/>
  <c r="AP10" i="1" s="1"/>
  <c r="AP9" i="1" s="1"/>
  <c r="AP8" i="1" s="1"/>
  <c r="G15" i="1"/>
  <c r="G19" i="1"/>
  <c r="AU22" i="1"/>
  <c r="K22" i="1"/>
  <c r="K9" i="1" s="1"/>
  <c r="K8" i="1" s="1"/>
  <c r="X22" i="1"/>
  <c r="AX22" i="1"/>
  <c r="AX9" i="1" s="1"/>
  <c r="AX8" i="1" s="1"/>
  <c r="T24" i="1"/>
  <c r="AG24" i="1"/>
  <c r="AT24" i="1"/>
  <c r="BG24" i="1"/>
  <c r="T28" i="1"/>
  <c r="AG28" i="1"/>
  <c r="AT28" i="1"/>
  <c r="BG28" i="1"/>
  <c r="J33" i="1"/>
  <c r="J32" i="1" s="1"/>
  <c r="J9" i="1" s="1"/>
  <c r="J8" i="1" s="1"/>
  <c r="W33" i="1"/>
  <c r="W32" i="1" s="1"/>
  <c r="W9" i="1" s="1"/>
  <c r="W8" i="1" s="1"/>
  <c r="AJ33" i="1"/>
  <c r="AJ32" i="1" s="1"/>
  <c r="G35" i="1"/>
  <c r="H45" i="1"/>
  <c r="G48" i="1"/>
  <c r="G47" i="1" s="1"/>
  <c r="G44" i="1" s="1"/>
  <c r="G43" i="1" s="1"/>
  <c r="BC47" i="1"/>
  <c r="BC44" i="1" s="1"/>
  <c r="BC43" i="1" s="1"/>
  <c r="AA53" i="1"/>
  <c r="AI58" i="1"/>
  <c r="AV58" i="1"/>
  <c r="AV53" i="1" s="1"/>
  <c r="G64" i="1"/>
  <c r="Q65" i="1"/>
  <c r="Q53" i="1" s="1"/>
  <c r="G70" i="1"/>
  <c r="E75" i="1"/>
  <c r="AH81" i="1"/>
  <c r="G82" i="1"/>
  <c r="D81" i="1"/>
  <c r="T86" i="1"/>
  <c r="AG86" i="1"/>
  <c r="U85" i="1"/>
  <c r="AT86" i="1"/>
  <c r="AH85" i="1"/>
  <c r="BG86" i="1"/>
  <c r="AU85" i="1"/>
  <c r="S92" i="1"/>
  <c r="AS92" i="1"/>
  <c r="BF92" i="1"/>
  <c r="E117" i="1"/>
  <c r="AZ11" i="1"/>
  <c r="AZ10" i="1" s="1"/>
  <c r="AZ9" i="1" s="1"/>
  <c r="AZ8" i="1" s="1"/>
  <c r="AB11" i="1"/>
  <c r="AB10" i="1" s="1"/>
  <c r="BC11" i="1"/>
  <c r="BC10" i="1" s="1"/>
  <c r="BC9" i="1" s="1"/>
  <c r="BC8" i="1" s="1"/>
  <c r="D10" i="1"/>
  <c r="D9" i="1" s="1"/>
  <c r="D8" i="1" s="1"/>
  <c r="AD11" i="1"/>
  <c r="AD10" i="1" s="1"/>
  <c r="AD9" i="1" s="1"/>
  <c r="AD8" i="1" s="1"/>
  <c r="AQ11" i="1"/>
  <c r="AQ10" i="1" s="1"/>
  <c r="AQ9" i="1" s="1"/>
  <c r="AQ8" i="1" s="1"/>
  <c r="BD11" i="1"/>
  <c r="BD10" i="1" s="1"/>
  <c r="BD9" i="1" s="1"/>
  <c r="BD8" i="1" s="1"/>
  <c r="T15" i="1"/>
  <c r="AG15" i="1"/>
  <c r="BG15" i="1"/>
  <c r="T19" i="1"/>
  <c r="AG19" i="1"/>
  <c r="AT19" i="1"/>
  <c r="BG19" i="1"/>
  <c r="L22" i="1"/>
  <c r="AL22" i="1"/>
  <c r="AL9" i="1" s="1"/>
  <c r="AL8" i="1" s="1"/>
  <c r="AY22" i="1"/>
  <c r="AY9" i="1" s="1"/>
  <c r="AY8" i="1" s="1"/>
  <c r="K33" i="1"/>
  <c r="K32" i="1" s="1"/>
  <c r="X33" i="1"/>
  <c r="X32" i="1" s="1"/>
  <c r="T35" i="1"/>
  <c r="AG35" i="1"/>
  <c r="AT35" i="1"/>
  <c r="AT33" i="1" s="1"/>
  <c r="AT32" i="1" s="1"/>
  <c r="BG35" i="1"/>
  <c r="G36" i="1"/>
  <c r="T39" i="1"/>
  <c r="AG39" i="1"/>
  <c r="AT39" i="1"/>
  <c r="BG39" i="1"/>
  <c r="T48" i="1"/>
  <c r="AG48" i="1"/>
  <c r="AT48" i="1"/>
  <c r="AU47" i="1"/>
  <c r="AU44" i="1" s="1"/>
  <c r="AU43" i="1" s="1"/>
  <c r="AQ47" i="1"/>
  <c r="BD47" i="1"/>
  <c r="O53" i="1"/>
  <c r="J58" i="1"/>
  <c r="J53" i="1" s="1"/>
  <c r="W58" i="1"/>
  <c r="AJ58" i="1"/>
  <c r="AJ53" i="1" s="1"/>
  <c r="AW58" i="1"/>
  <c r="AW53" i="1" s="1"/>
  <c r="T64" i="1"/>
  <c r="AG64" i="1"/>
  <c r="AT64" i="1"/>
  <c r="BG64" i="1"/>
  <c r="T70" i="1"/>
  <c r="AG70" i="1"/>
  <c r="AT70" i="1"/>
  <c r="BG70" i="1"/>
  <c r="AS72" i="1"/>
  <c r="F75" i="1"/>
  <c r="G76" i="1"/>
  <c r="H81" i="1"/>
  <c r="Z22" i="1"/>
  <c r="AM22" i="1"/>
  <c r="AZ22" i="1"/>
  <c r="AW22" i="1"/>
  <c r="L33" i="1"/>
  <c r="L32" i="1" s="1"/>
  <c r="I33" i="1"/>
  <c r="I32" i="1" s="1"/>
  <c r="G40" i="1"/>
  <c r="AI47" i="1"/>
  <c r="AI44" i="1" s="1"/>
  <c r="AI43" i="1" s="1"/>
  <c r="AE47" i="1"/>
  <c r="AE44" i="1" s="1"/>
  <c r="AE43" i="1" s="1"/>
  <c r="AE42" i="1" s="1"/>
  <c r="AR47" i="1"/>
  <c r="AR44" i="1" s="1"/>
  <c r="AR43" i="1" s="1"/>
  <c r="K58" i="1"/>
  <c r="K53" i="1" s="1"/>
  <c r="X58" i="1"/>
  <c r="X53" i="1" s="1"/>
  <c r="T60" i="1"/>
  <c r="BF65" i="1"/>
  <c r="AT74" i="1"/>
  <c r="AT73" i="1" s="1"/>
  <c r="BG74" i="1"/>
  <c r="BG73" i="1" s="1"/>
  <c r="T76" i="1"/>
  <c r="AG76" i="1"/>
  <c r="AT76" i="1"/>
  <c r="AU75" i="1"/>
  <c r="AU72" i="1" s="1"/>
  <c r="G77" i="1"/>
  <c r="AJ85" i="1"/>
  <c r="AM99" i="1"/>
  <c r="N22" i="1"/>
  <c r="N9" i="1" s="1"/>
  <c r="N8" i="1" s="1"/>
  <c r="AA22" i="1"/>
  <c r="AN22" i="1"/>
  <c r="AK22" i="1"/>
  <c r="AK9" i="1" s="1"/>
  <c r="AK8" i="1" s="1"/>
  <c r="T25" i="1"/>
  <c r="AG25" i="1"/>
  <c r="AT25" i="1"/>
  <c r="BG25" i="1"/>
  <c r="T29" i="1"/>
  <c r="AG29" i="1"/>
  <c r="AT29" i="1"/>
  <c r="BG29" i="1"/>
  <c r="M44" i="1"/>
  <c r="M43" i="1" s="1"/>
  <c r="AZ44" i="1"/>
  <c r="AZ43" i="1" s="1"/>
  <c r="BA44" i="1"/>
  <c r="BA43" i="1" s="1"/>
  <c r="W47" i="1"/>
  <c r="W44" i="1" s="1"/>
  <c r="W43" i="1" s="1"/>
  <c r="S47" i="1"/>
  <c r="S44" i="1" s="1"/>
  <c r="S43" i="1" s="1"/>
  <c r="AF47" i="1"/>
  <c r="AF44" i="1" s="1"/>
  <c r="AF43" i="1" s="1"/>
  <c r="BD53" i="1"/>
  <c r="L58" i="1"/>
  <c r="L53" i="1" s="1"/>
  <c r="BF58" i="1"/>
  <c r="BF53" i="1" s="1"/>
  <c r="T66" i="1"/>
  <c r="U65" i="1"/>
  <c r="AH65" i="1"/>
  <c r="AU65" i="1"/>
  <c r="AU53" i="1" s="1"/>
  <c r="I72" i="1"/>
  <c r="H75" i="1"/>
  <c r="V75" i="1"/>
  <c r="AI75" i="1"/>
  <c r="AV75" i="1"/>
  <c r="AA99" i="1"/>
  <c r="AK126" i="1"/>
  <c r="H11" i="1"/>
  <c r="H10" i="1" s="1"/>
  <c r="AG12" i="1"/>
  <c r="BG16" i="1"/>
  <c r="T20" i="1"/>
  <c r="AG20" i="1"/>
  <c r="AT20" i="1"/>
  <c r="BG20" i="1"/>
  <c r="O22" i="1"/>
  <c r="AB22" i="1"/>
  <c r="Y22" i="1"/>
  <c r="Y9" i="1" s="1"/>
  <c r="Y8" i="1" s="1"/>
  <c r="BA33" i="1"/>
  <c r="BA32" i="1" s="1"/>
  <c r="T36" i="1"/>
  <c r="AG36" i="1"/>
  <c r="AT36" i="1"/>
  <c r="BG36" i="1"/>
  <c r="T40" i="1"/>
  <c r="AG40" i="1"/>
  <c r="AT40" i="1"/>
  <c r="BG40" i="1"/>
  <c r="G41" i="1"/>
  <c r="AO44" i="1"/>
  <c r="AO43" i="1" s="1"/>
  <c r="BB44" i="1"/>
  <c r="BB43" i="1" s="1"/>
  <c r="K47" i="1"/>
  <c r="K44" i="1" s="1"/>
  <c r="K43" i="1" s="1"/>
  <c r="AX47" i="1"/>
  <c r="AX44" i="1" s="1"/>
  <c r="AX43" i="1" s="1"/>
  <c r="T49" i="1"/>
  <c r="AG49" i="1"/>
  <c r="AT49" i="1"/>
  <c r="BG49" i="1"/>
  <c r="BE53" i="1"/>
  <c r="BE52" i="1" s="1"/>
  <c r="M53" i="1"/>
  <c r="AZ58" i="1"/>
  <c r="AG61" i="1"/>
  <c r="AH58" i="1"/>
  <c r="BG61" i="1"/>
  <c r="I65" i="1"/>
  <c r="V65" i="1"/>
  <c r="V53" i="1" s="1"/>
  <c r="AI65" i="1"/>
  <c r="T71" i="1"/>
  <c r="AG71" i="1"/>
  <c r="AT71" i="1"/>
  <c r="BG71" i="1"/>
  <c r="AP72" i="1"/>
  <c r="J75" i="1"/>
  <c r="J72" i="1" s="1"/>
  <c r="W75" i="1"/>
  <c r="W72" i="1" s="1"/>
  <c r="AJ75" i="1"/>
  <c r="AW75" i="1"/>
  <c r="AI81" i="1"/>
  <c r="AV81" i="1"/>
  <c r="AR81" i="1"/>
  <c r="AR72" i="1" s="1"/>
  <c r="L85" i="1"/>
  <c r="L72" i="1" s="1"/>
  <c r="AL85" i="1"/>
  <c r="AY85" i="1"/>
  <c r="AI85" i="1"/>
  <c r="O99" i="1"/>
  <c r="P22" i="1"/>
  <c r="M22" i="1"/>
  <c r="G26" i="1"/>
  <c r="G30" i="1"/>
  <c r="AH33" i="1"/>
  <c r="AH32" i="1" s="1"/>
  <c r="AO33" i="1"/>
  <c r="AO32" i="1" s="1"/>
  <c r="AO9" i="1" s="1"/>
  <c r="AO8" i="1" s="1"/>
  <c r="G37" i="1"/>
  <c r="P44" i="1"/>
  <c r="P43" i="1" s="1"/>
  <c r="AC44" i="1"/>
  <c r="AC43" i="1" s="1"/>
  <c r="AP44" i="1"/>
  <c r="AP43" i="1" s="1"/>
  <c r="U47" i="1"/>
  <c r="AL47" i="1"/>
  <c r="AL44" i="1" s="1"/>
  <c r="AL43" i="1" s="1"/>
  <c r="AY47" i="1"/>
  <c r="AF53" i="1"/>
  <c r="AS53" i="1"/>
  <c r="AN58" i="1"/>
  <c r="AN53" i="1" s="1"/>
  <c r="AN52" i="1" s="1"/>
  <c r="BA58" i="1"/>
  <c r="BA53" i="1" s="1"/>
  <c r="I58" i="1"/>
  <c r="J65" i="1"/>
  <c r="W65" i="1"/>
  <c r="AJ65" i="1"/>
  <c r="E73" i="1"/>
  <c r="E72" i="1" s="1"/>
  <c r="K75" i="1"/>
  <c r="X75" i="1"/>
  <c r="T77" i="1"/>
  <c r="AG77" i="1"/>
  <c r="AT77" i="1"/>
  <c r="BG77" i="1"/>
  <c r="G78" i="1"/>
  <c r="W81" i="1"/>
  <c r="AJ81" i="1"/>
  <c r="AW81" i="1"/>
  <c r="AS81" i="1"/>
  <c r="BF81" i="1"/>
  <c r="M85" i="1"/>
  <c r="AW85" i="1"/>
  <c r="AY92" i="1"/>
  <c r="AY72" i="1" s="1"/>
  <c r="G93" i="1"/>
  <c r="AF92" i="1"/>
  <c r="AF72" i="1" s="1"/>
  <c r="AF52" i="1" s="1"/>
  <c r="T97" i="1"/>
  <c r="AG97" i="1"/>
  <c r="AT97" i="1"/>
  <c r="BG97" i="1"/>
  <c r="G115" i="1"/>
  <c r="G114" i="1" s="1"/>
  <c r="G113" i="1" s="1"/>
  <c r="T121" i="1"/>
  <c r="AG121" i="1"/>
  <c r="AT121" i="1"/>
  <c r="BG121" i="1"/>
  <c r="T93" i="1"/>
  <c r="AG93" i="1"/>
  <c r="AT93" i="1"/>
  <c r="BG93" i="1"/>
  <c r="J99" i="1"/>
  <c r="AW99" i="1"/>
  <c r="G104" i="1"/>
  <c r="AT115" i="1"/>
  <c r="BG115" i="1"/>
  <c r="BE114" i="1"/>
  <c r="BE113" i="1" s="1"/>
  <c r="BE99" i="1" s="1"/>
  <c r="AC117" i="1"/>
  <c r="G130" i="1"/>
  <c r="G134" i="1"/>
  <c r="D85" i="1"/>
  <c r="AQ85" i="1"/>
  <c r="AQ72" i="1" s="1"/>
  <c r="T89" i="1"/>
  <c r="AG89" i="1"/>
  <c r="AT89" i="1"/>
  <c r="BG89" i="1"/>
  <c r="AG104" i="1"/>
  <c r="BG104" i="1"/>
  <c r="M110" i="1"/>
  <c r="M109" i="1" s="1"/>
  <c r="M108" i="1" s="1"/>
  <c r="Z110" i="1"/>
  <c r="Z109" i="1" s="1"/>
  <c r="Z108" i="1" s="1"/>
  <c r="Z99" i="1" s="1"/>
  <c r="AJ110" i="1"/>
  <c r="AJ109" i="1" s="1"/>
  <c r="AJ108" i="1" s="1"/>
  <c r="AU114" i="1"/>
  <c r="AU113" i="1" s="1"/>
  <c r="AS114" i="1"/>
  <c r="AS113" i="1" s="1"/>
  <c r="AS99" i="1" s="1"/>
  <c r="AE117" i="1"/>
  <c r="BA117" i="1"/>
  <c r="AM119" i="1"/>
  <c r="AM118" i="1" s="1"/>
  <c r="AM117" i="1" s="1"/>
  <c r="AW119" i="1"/>
  <c r="AW118" i="1" s="1"/>
  <c r="D126" i="1"/>
  <c r="AQ126" i="1"/>
  <c r="BD126" i="1"/>
  <c r="T130" i="1"/>
  <c r="AG130" i="1"/>
  <c r="AT130" i="1"/>
  <c r="BG130" i="1"/>
  <c r="T134" i="1"/>
  <c r="AG134" i="1"/>
  <c r="AT134" i="1"/>
  <c r="BG134" i="1"/>
  <c r="E85" i="1"/>
  <c r="AE85" i="1"/>
  <c r="AE72" i="1" s="1"/>
  <c r="J92" i="1"/>
  <c r="W92" i="1"/>
  <c r="G94" i="1"/>
  <c r="T98" i="1"/>
  <c r="AG98" i="1"/>
  <c r="AT98" i="1"/>
  <c r="BG98" i="1"/>
  <c r="X110" i="1"/>
  <c r="X109" i="1" s="1"/>
  <c r="X108" i="1" s="1"/>
  <c r="X99" i="1" s="1"/>
  <c r="W114" i="1"/>
  <c r="W113" i="1" s="1"/>
  <c r="W99" i="1" s="1"/>
  <c r="AJ114" i="1"/>
  <c r="AJ113" i="1" s="1"/>
  <c r="T116" i="1"/>
  <c r="AG116" i="1"/>
  <c r="AT116" i="1"/>
  <c r="AT114" i="1" s="1"/>
  <c r="AT113" i="1" s="1"/>
  <c r="BG116" i="1"/>
  <c r="AK119" i="1"/>
  <c r="AK118" i="1" s="1"/>
  <c r="AK117" i="1" s="1"/>
  <c r="AG123" i="1"/>
  <c r="AG122" i="1" s="1"/>
  <c r="BG123" i="1"/>
  <c r="BG122" i="1" s="1"/>
  <c r="G79" i="1"/>
  <c r="F85" i="1"/>
  <c r="S85" i="1"/>
  <c r="S72" i="1" s="1"/>
  <c r="G90" i="1"/>
  <c r="K92" i="1"/>
  <c r="AK92" i="1"/>
  <c r="AX92" i="1"/>
  <c r="T94" i="1"/>
  <c r="AG94" i="1"/>
  <c r="AT94" i="1"/>
  <c r="BG94" i="1"/>
  <c r="AZ99" i="1"/>
  <c r="L110" i="1"/>
  <c r="L109" i="1" s="1"/>
  <c r="L108" i="1" s="1"/>
  <c r="L99" i="1" s="1"/>
  <c r="BD117" i="1"/>
  <c r="Y119" i="1"/>
  <c r="Y118" i="1" s="1"/>
  <c r="Y117" i="1" s="1"/>
  <c r="T123" i="1"/>
  <c r="T122" i="1" s="1"/>
  <c r="G127" i="1"/>
  <c r="S126" i="1"/>
  <c r="AF126" i="1"/>
  <c r="AS126" i="1"/>
  <c r="G135" i="1"/>
  <c r="T90" i="1"/>
  <c r="AG90" i="1"/>
  <c r="AT90" i="1"/>
  <c r="BG90" i="1"/>
  <c r="U92" i="1"/>
  <c r="Y92" i="1"/>
  <c r="Y72" i="1" s="1"/>
  <c r="AL92" i="1"/>
  <c r="AL72" i="1" s="1"/>
  <c r="AL52" i="1" s="1"/>
  <c r="AN99" i="1"/>
  <c r="BG107" i="1"/>
  <c r="BG106" i="1" s="1"/>
  <c r="BG105" i="1" s="1"/>
  <c r="AP117" i="1"/>
  <c r="AJ117" i="1"/>
  <c r="T127" i="1"/>
  <c r="AG127" i="1"/>
  <c r="AT127" i="1"/>
  <c r="BG127" i="1"/>
  <c r="T131" i="1"/>
  <c r="AG131" i="1"/>
  <c r="AT131" i="1"/>
  <c r="BG131" i="1"/>
  <c r="T135" i="1"/>
  <c r="AG135" i="1"/>
  <c r="AT135" i="1"/>
  <c r="BG135" i="1"/>
  <c r="I85" i="1"/>
  <c r="V85" i="1"/>
  <c r="V72" i="1" s="1"/>
  <c r="M92" i="1"/>
  <c r="Z92" i="1"/>
  <c r="G95" i="1"/>
  <c r="AB102" i="1"/>
  <c r="AB101" i="1" s="1"/>
  <c r="AB100" i="1" s="1"/>
  <c r="AB99" i="1" s="1"/>
  <c r="AO102" i="1"/>
  <c r="AO101" i="1" s="1"/>
  <c r="AO100" i="1" s="1"/>
  <c r="E110" i="1"/>
  <c r="E109" i="1" s="1"/>
  <c r="E108" i="1" s="1"/>
  <c r="E99" i="1" s="1"/>
  <c r="Q110" i="1"/>
  <c r="Q109" i="1" s="1"/>
  <c r="Q108" i="1" s="1"/>
  <c r="Q99" i="1" s="1"/>
  <c r="AQ110" i="1"/>
  <c r="AQ109" i="1" s="1"/>
  <c r="AQ108" i="1" s="1"/>
  <c r="BD110" i="1"/>
  <c r="BD109" i="1" s="1"/>
  <c r="BD108" i="1" s="1"/>
  <c r="AK114" i="1"/>
  <c r="AK113" i="1" s="1"/>
  <c r="AK99" i="1" s="1"/>
  <c r="AD119" i="1"/>
  <c r="AD118" i="1" s="1"/>
  <c r="AD117" i="1" s="1"/>
  <c r="G80" i="1"/>
  <c r="F81" i="1"/>
  <c r="J85" i="1"/>
  <c r="G87" i="1"/>
  <c r="G91" i="1"/>
  <c r="N92" i="1"/>
  <c r="T95" i="1"/>
  <c r="AG95" i="1"/>
  <c r="AT95" i="1"/>
  <c r="BG95" i="1"/>
  <c r="P102" i="1"/>
  <c r="P101" i="1" s="1"/>
  <c r="P100" i="1" s="1"/>
  <c r="P99" i="1" s="1"/>
  <c r="BC102" i="1"/>
  <c r="BC101" i="1" s="1"/>
  <c r="BC100" i="1" s="1"/>
  <c r="BC99" i="1" s="1"/>
  <c r="AU106" i="1"/>
  <c r="AU105" i="1" s="1"/>
  <c r="AE110" i="1"/>
  <c r="AE109" i="1" s="1"/>
  <c r="AE108" i="1" s="1"/>
  <c r="AR110" i="1"/>
  <c r="AR109" i="1" s="1"/>
  <c r="AR108" i="1" s="1"/>
  <c r="AR99" i="1" s="1"/>
  <c r="N114" i="1"/>
  <c r="N113" i="1" s="1"/>
  <c r="N99" i="1" s="1"/>
  <c r="BA114" i="1"/>
  <c r="BA113" i="1" s="1"/>
  <c r="BA99" i="1" s="1"/>
  <c r="Y114" i="1"/>
  <c r="Y113" i="1" s="1"/>
  <c r="Y99" i="1" s="1"/>
  <c r="R119" i="1"/>
  <c r="R118" i="1" s="1"/>
  <c r="R117" i="1" s="1"/>
  <c r="BE119" i="1"/>
  <c r="BE118" i="1" s="1"/>
  <c r="BE117" i="1" s="1"/>
  <c r="U122" i="1"/>
  <c r="W126" i="1"/>
  <c r="G128" i="1"/>
  <c r="G132" i="1"/>
  <c r="G136" i="1"/>
  <c r="X72" i="1"/>
  <c r="AK72" i="1"/>
  <c r="AX72" i="1"/>
  <c r="BF75" i="1"/>
  <c r="BF72" i="1" s="1"/>
  <c r="T80" i="1"/>
  <c r="AG80" i="1"/>
  <c r="AT80" i="1"/>
  <c r="BG80" i="1"/>
  <c r="T82" i="1"/>
  <c r="AG82" i="1"/>
  <c r="AT82" i="1"/>
  <c r="BG82" i="1"/>
  <c r="T87" i="1"/>
  <c r="AG87" i="1"/>
  <c r="AT87" i="1"/>
  <c r="BG87" i="1"/>
  <c r="T91" i="1"/>
  <c r="AG91" i="1"/>
  <c r="AT91" i="1"/>
  <c r="BG91" i="1"/>
  <c r="G96" i="1"/>
  <c r="AD102" i="1"/>
  <c r="AD101" i="1" s="1"/>
  <c r="AD100" i="1" s="1"/>
  <c r="AD99" i="1" s="1"/>
  <c r="AQ102" i="1"/>
  <c r="AQ101" i="1" s="1"/>
  <c r="AQ100" i="1" s="1"/>
  <c r="BD102" i="1"/>
  <c r="BD101" i="1" s="1"/>
  <c r="BD100" i="1" s="1"/>
  <c r="S110" i="1"/>
  <c r="S109" i="1" s="1"/>
  <c r="S108" i="1" s="1"/>
  <c r="AF110" i="1"/>
  <c r="AF109" i="1" s="1"/>
  <c r="AF108" i="1" s="1"/>
  <c r="AF99" i="1" s="1"/>
  <c r="AO114" i="1"/>
  <c r="AO113" i="1" s="1"/>
  <c r="BB114" i="1"/>
  <c r="BB113" i="1" s="1"/>
  <c r="BB99" i="1" s="1"/>
  <c r="M114" i="1"/>
  <c r="M113" i="1" s="1"/>
  <c r="F119" i="1"/>
  <c r="F118" i="1" s="1"/>
  <c r="F117" i="1" s="1"/>
  <c r="AS119" i="1"/>
  <c r="AS118" i="1" s="1"/>
  <c r="AS117" i="1" s="1"/>
  <c r="K126" i="1"/>
  <c r="AX126" i="1"/>
  <c r="T128" i="1"/>
  <c r="AG128" i="1"/>
  <c r="AT128" i="1"/>
  <c r="BG128" i="1"/>
  <c r="T132" i="1"/>
  <c r="AG132" i="1"/>
  <c r="AT132" i="1"/>
  <c r="BG132" i="1"/>
  <c r="T136" i="1"/>
  <c r="AG136" i="1"/>
  <c r="AT136" i="1"/>
  <c r="BG136" i="1"/>
  <c r="F92" i="1"/>
  <c r="T96" i="1"/>
  <c r="AG96" i="1"/>
  <c r="AT96" i="1"/>
  <c r="BG96" i="1"/>
  <c r="AE102" i="1"/>
  <c r="AE101" i="1" s="1"/>
  <c r="AE100" i="1" s="1"/>
  <c r="AE99" i="1" s="1"/>
  <c r="H110" i="1"/>
  <c r="H109" i="1" s="1"/>
  <c r="H108" i="1" s="1"/>
  <c r="AH114" i="1"/>
  <c r="AH113" i="1" s="1"/>
  <c r="AH99" i="1" s="1"/>
  <c r="AC114" i="1"/>
  <c r="AC113" i="1" s="1"/>
  <c r="AC99" i="1" s="1"/>
  <c r="AP114" i="1"/>
  <c r="AP113" i="1" s="1"/>
  <c r="AP99" i="1" s="1"/>
  <c r="AQ117" i="1"/>
  <c r="T120" i="1"/>
  <c r="U119" i="1"/>
  <c r="U118" i="1" s="1"/>
  <c r="AT120" i="1"/>
  <c r="AU119" i="1"/>
  <c r="AU118" i="1" s="1"/>
  <c r="AZ85" i="1"/>
  <c r="AZ72" i="1" s="1"/>
  <c r="G88" i="1"/>
  <c r="R99" i="1"/>
  <c r="F102" i="1"/>
  <c r="F101" i="1" s="1"/>
  <c r="F100" i="1" s="1"/>
  <c r="S102" i="1"/>
  <c r="S101" i="1" s="1"/>
  <c r="S100" i="1" s="1"/>
  <c r="BF102" i="1"/>
  <c r="BF101" i="1" s="1"/>
  <c r="BF100" i="1" s="1"/>
  <c r="BF99" i="1" s="1"/>
  <c r="V110" i="1"/>
  <c r="V109" i="1" s="1"/>
  <c r="V108" i="1" s="1"/>
  <c r="V99" i="1" s="1"/>
  <c r="AI110" i="1"/>
  <c r="AI109" i="1" s="1"/>
  <c r="AI108" i="1" s="1"/>
  <c r="AI99" i="1" s="1"/>
  <c r="AR117" i="1"/>
  <c r="I119" i="1"/>
  <c r="I118" i="1" s="1"/>
  <c r="I117" i="1" s="1"/>
  <c r="AI119" i="1"/>
  <c r="AI118" i="1" s="1"/>
  <c r="G121" i="1"/>
  <c r="Z126" i="1"/>
  <c r="AZ126" i="1"/>
  <c r="G129" i="1"/>
  <c r="G133" i="1"/>
  <c r="G137" i="1"/>
  <c r="AT14" i="1"/>
  <c r="BG14" i="1"/>
  <c r="AG33" i="1"/>
  <c r="AG32" i="1" s="1"/>
  <c r="F11" i="1"/>
  <c r="F10" i="1" s="1"/>
  <c r="G12" i="1"/>
  <c r="AT15" i="1"/>
  <c r="AY44" i="1"/>
  <c r="AY43" i="1" s="1"/>
  <c r="Z44" i="1"/>
  <c r="Z43" i="1" s="1"/>
  <c r="P53" i="1"/>
  <c r="AT12" i="1"/>
  <c r="BG12" i="1"/>
  <c r="G16" i="1"/>
  <c r="N44" i="1"/>
  <c r="N43" i="1" s="1"/>
  <c r="T16" i="1"/>
  <c r="AG16" i="1"/>
  <c r="AT16" i="1"/>
  <c r="G13" i="1"/>
  <c r="BD44" i="1"/>
  <c r="BD43" i="1" s="1"/>
  <c r="H9" i="1"/>
  <c r="H8" i="1" s="1"/>
  <c r="T13" i="1"/>
  <c r="AT13" i="1"/>
  <c r="BG13" i="1"/>
  <c r="G14" i="1"/>
  <c r="T22" i="1"/>
  <c r="AQ44" i="1"/>
  <c r="AQ43" i="1" s="1"/>
  <c r="F45" i="1"/>
  <c r="AY53" i="1"/>
  <c r="H56" i="1"/>
  <c r="H53" i="1" s="1"/>
  <c r="T59" i="1"/>
  <c r="AG59" i="1"/>
  <c r="AT59" i="1"/>
  <c r="N72" i="1"/>
  <c r="N52" i="1" s="1"/>
  <c r="BG102" i="1"/>
  <c r="BG101" i="1" s="1"/>
  <c r="BG100" i="1" s="1"/>
  <c r="G24" i="1"/>
  <c r="BG34" i="1"/>
  <c r="T12" i="1"/>
  <c r="H33" i="1"/>
  <c r="H32" i="1" s="1"/>
  <c r="G60" i="1"/>
  <c r="U33" i="1"/>
  <c r="U32" i="1" s="1"/>
  <c r="U9" i="1" s="1"/>
  <c r="U8" i="1" s="1"/>
  <c r="U45" i="1"/>
  <c r="U44" i="1" s="1"/>
  <c r="U43" i="1" s="1"/>
  <c r="F47" i="1"/>
  <c r="BG48" i="1"/>
  <c r="BG47" i="1" s="1"/>
  <c r="BG44" i="1" s="1"/>
  <c r="BG43" i="1" s="1"/>
  <c r="AG60" i="1"/>
  <c r="AT60" i="1"/>
  <c r="BG60" i="1"/>
  <c r="G57" i="1"/>
  <c r="G56" i="1" s="1"/>
  <c r="AV99" i="1"/>
  <c r="H47" i="1"/>
  <c r="H44" i="1" s="1"/>
  <c r="H43" i="1" s="1"/>
  <c r="AH53" i="1"/>
  <c r="G55" i="1"/>
  <c r="G54" i="1" s="1"/>
  <c r="T61" i="1"/>
  <c r="T65" i="1"/>
  <c r="AJ99" i="1"/>
  <c r="T55" i="1"/>
  <c r="T54" i="1" s="1"/>
  <c r="AG57" i="1"/>
  <c r="AG56" i="1" s="1"/>
  <c r="AG23" i="1"/>
  <c r="AG22" i="1" s="1"/>
  <c r="AT57" i="1"/>
  <c r="AT56" i="1" s="1"/>
  <c r="AT55" i="1"/>
  <c r="AT54" i="1" s="1"/>
  <c r="BG55" i="1"/>
  <c r="BG54" i="1" s="1"/>
  <c r="G34" i="1"/>
  <c r="G33" i="1" s="1"/>
  <c r="T81" i="1"/>
  <c r="AG81" i="1"/>
  <c r="AT81" i="1"/>
  <c r="M72" i="1"/>
  <c r="M52" i="1" s="1"/>
  <c r="M42" i="1" s="1"/>
  <c r="Z72" i="1"/>
  <c r="AG66" i="1"/>
  <c r="BG76" i="1"/>
  <c r="T112" i="1"/>
  <c r="AG112" i="1"/>
  <c r="AT112" i="1"/>
  <c r="Z117" i="1"/>
  <c r="W117" i="1"/>
  <c r="F65" i="1"/>
  <c r="AT66" i="1"/>
  <c r="BG66" i="1"/>
  <c r="G86" i="1"/>
  <c r="G103" i="1"/>
  <c r="G102" i="1" s="1"/>
  <c r="G101" i="1" s="1"/>
  <c r="G100" i="1" s="1"/>
  <c r="T115" i="1"/>
  <c r="BG57" i="1"/>
  <c r="BG56" i="1" s="1"/>
  <c r="G59" i="1"/>
  <c r="AH75" i="1"/>
  <c r="AH72" i="1" s="1"/>
  <c r="H92" i="1"/>
  <c r="H72" i="1" s="1"/>
  <c r="AW117" i="1"/>
  <c r="AG103" i="1"/>
  <c r="AT103" i="1"/>
  <c r="T74" i="1"/>
  <c r="T73" i="1" s="1"/>
  <c r="J117" i="1"/>
  <c r="O117" i="1"/>
  <c r="BB117" i="1"/>
  <c r="AV117" i="1"/>
  <c r="AG74" i="1"/>
  <c r="AG73" i="1" s="1"/>
  <c r="BG59" i="1"/>
  <c r="T111" i="1"/>
  <c r="AT61" i="1"/>
  <c r="T104" i="1"/>
  <c r="T102" i="1" s="1"/>
  <c r="T101" i="1" s="1"/>
  <c r="T100" i="1" s="1"/>
  <c r="AG111" i="1"/>
  <c r="AT111" i="1"/>
  <c r="BG111" i="1"/>
  <c r="AT104" i="1"/>
  <c r="T107" i="1"/>
  <c r="T106" i="1" s="1"/>
  <c r="T105" i="1" s="1"/>
  <c r="AG107" i="1"/>
  <c r="AG106" i="1" s="1"/>
  <c r="AT107" i="1"/>
  <c r="AT106" i="1" s="1"/>
  <c r="AT105" i="1" s="1"/>
  <c r="AN117" i="1"/>
  <c r="AI117" i="1"/>
  <c r="F126" i="1"/>
  <c r="H106" i="1"/>
  <c r="H105" i="1" s="1"/>
  <c r="AG115" i="1"/>
  <c r="AU124" i="1"/>
  <c r="U106" i="1"/>
  <c r="U105" i="1" s="1"/>
  <c r="AG105" i="1" s="1"/>
  <c r="F114" i="1"/>
  <c r="F113" i="1" s="1"/>
  <c r="G120" i="1"/>
  <c r="G123" i="1"/>
  <c r="G122" i="1" s="1"/>
  <c r="H126" i="1"/>
  <c r="BG112" i="1"/>
  <c r="U126" i="1"/>
  <c r="AG120" i="1"/>
  <c r="AG119" i="1" s="1"/>
  <c r="AG118" i="1" s="1"/>
  <c r="AT123" i="1"/>
  <c r="AT122" i="1" s="1"/>
  <c r="G125" i="1"/>
  <c r="G124" i="1" s="1"/>
  <c r="BG120" i="1"/>
  <c r="T125" i="1"/>
  <c r="T124" i="1" s="1"/>
  <c r="G107" i="1"/>
  <c r="G106" i="1" s="1"/>
  <c r="G105" i="1" s="1"/>
  <c r="D7" i="1" l="1"/>
  <c r="D138" i="1" s="1"/>
  <c r="BB52" i="1"/>
  <c r="AG117" i="1"/>
  <c r="G58" i="1"/>
  <c r="BG114" i="1"/>
  <c r="BG113" i="1" s="1"/>
  <c r="K72" i="1"/>
  <c r="K52" i="1" s="1"/>
  <c r="K42" i="1" s="1"/>
  <c r="K7" i="1" s="1"/>
  <c r="K138" i="1" s="1"/>
  <c r="AV72" i="1"/>
  <c r="BD52" i="1"/>
  <c r="AG75" i="1"/>
  <c r="AJ9" i="1"/>
  <c r="AJ8" i="1" s="1"/>
  <c r="X9" i="1"/>
  <c r="X8" i="1" s="1"/>
  <c r="X7" i="1" s="1"/>
  <c r="X138" i="1" s="1"/>
  <c r="AO53" i="1"/>
  <c r="AO52" i="1" s="1"/>
  <c r="AO42" i="1" s="1"/>
  <c r="AO7" i="1" s="1"/>
  <c r="AO138" i="1" s="1"/>
  <c r="AI72" i="1"/>
  <c r="BG92" i="1"/>
  <c r="T114" i="1"/>
  <c r="T113" i="1" s="1"/>
  <c r="AG65" i="1"/>
  <c r="G65" i="1"/>
  <c r="AU9" i="1"/>
  <c r="AU8" i="1" s="1"/>
  <c r="BB9" i="1"/>
  <c r="BB8" i="1" s="1"/>
  <c r="BB7" i="1" s="1"/>
  <c r="BB138" i="1" s="1"/>
  <c r="G22" i="1"/>
  <c r="Q52" i="1"/>
  <c r="Q42" i="1" s="1"/>
  <c r="Q7" i="1" s="1"/>
  <c r="Q138" i="1" s="1"/>
  <c r="AP52" i="1"/>
  <c r="G119" i="1"/>
  <c r="G118" i="1" s="1"/>
  <c r="AC52" i="1"/>
  <c r="F99" i="1"/>
  <c r="BG65" i="1"/>
  <c r="P52" i="1"/>
  <c r="P42" i="1" s="1"/>
  <c r="S99" i="1"/>
  <c r="T75" i="1"/>
  <c r="I53" i="1"/>
  <c r="I52" i="1" s="1"/>
  <c r="I42" i="1" s="1"/>
  <c r="AI53" i="1"/>
  <c r="AI52" i="1" s="1"/>
  <c r="AV52" i="1"/>
  <c r="AV42" i="1" s="1"/>
  <c r="AV7" i="1" s="1"/>
  <c r="AV138" i="1" s="1"/>
  <c r="AA9" i="1"/>
  <c r="AA8" i="1" s="1"/>
  <c r="AT22" i="1"/>
  <c r="G75" i="1"/>
  <c r="BA52" i="1"/>
  <c r="BA42" i="1" s="1"/>
  <c r="X52" i="1"/>
  <c r="X42" i="1" s="1"/>
  <c r="T47" i="1"/>
  <c r="T44" i="1" s="1"/>
  <c r="T43" i="1" s="1"/>
  <c r="U53" i="1"/>
  <c r="U52" i="1" s="1"/>
  <c r="U42" i="1" s="1"/>
  <c r="U7" i="1" s="1"/>
  <c r="U138" i="1" s="1"/>
  <c r="Z52" i="1"/>
  <c r="BA9" i="1"/>
  <c r="BA8" i="1" s="1"/>
  <c r="G126" i="1"/>
  <c r="AQ52" i="1"/>
  <c r="AQ42" i="1" s="1"/>
  <c r="AQ7" i="1" s="1"/>
  <c r="AQ138" i="1" s="1"/>
  <c r="U72" i="1"/>
  <c r="S52" i="1"/>
  <c r="S42" i="1" s="1"/>
  <c r="S7" i="1" s="1"/>
  <c r="S138" i="1" s="1"/>
  <c r="T33" i="1"/>
  <c r="T32" i="1" s="1"/>
  <c r="BD42" i="1"/>
  <c r="AT75" i="1"/>
  <c r="AS52" i="1"/>
  <c r="AJ72" i="1"/>
  <c r="AJ52" i="1" s="1"/>
  <c r="AJ42" i="1" s="1"/>
  <c r="AJ7" i="1" s="1"/>
  <c r="AJ138" i="1" s="1"/>
  <c r="L9" i="1"/>
  <c r="L8" i="1" s="1"/>
  <c r="L7" i="1" s="1"/>
  <c r="L138" i="1" s="1"/>
  <c r="AV9" i="1"/>
  <c r="AV8" i="1" s="1"/>
  <c r="F72" i="1"/>
  <c r="G92" i="1"/>
  <c r="BB42" i="1"/>
  <c r="AE7" i="1"/>
  <c r="AE138" i="1" s="1"/>
  <c r="W53" i="1"/>
  <c r="W52" i="1" s="1"/>
  <c r="W42" i="1" s="1"/>
  <c r="W7" i="1" s="1"/>
  <c r="W138" i="1" s="1"/>
  <c r="AD42" i="1"/>
  <c r="AD7" i="1" s="1"/>
  <c r="AD138" i="1" s="1"/>
  <c r="R7" i="1"/>
  <c r="R138" i="1" s="1"/>
  <c r="I9" i="1"/>
  <c r="I8" i="1" s="1"/>
  <c r="E52" i="1"/>
  <c r="E42" i="1" s="1"/>
  <c r="E7" i="1" s="1"/>
  <c r="E138" i="1" s="1"/>
  <c r="M99" i="1"/>
  <c r="AW72" i="1"/>
  <c r="AW52" i="1" s="1"/>
  <c r="AW42" i="1" s="1"/>
  <c r="AW7" i="1" s="1"/>
  <c r="AW138" i="1" s="1"/>
  <c r="AL42" i="1"/>
  <c r="AZ53" i="1"/>
  <c r="L52" i="1"/>
  <c r="L42" i="1" s="1"/>
  <c r="AS138" i="1"/>
  <c r="AZ52" i="1"/>
  <c r="AZ42" i="1" s="1"/>
  <c r="AZ7" i="1" s="1"/>
  <c r="AZ138" i="1" s="1"/>
  <c r="BA7" i="1"/>
  <c r="BA138" i="1" s="1"/>
  <c r="AL7" i="1"/>
  <c r="AL138" i="1" s="1"/>
  <c r="BF52" i="1"/>
  <c r="J52" i="1"/>
  <c r="J42" i="1" s="1"/>
  <c r="J7" i="1" s="1"/>
  <c r="J138" i="1" s="1"/>
  <c r="BG75" i="1"/>
  <c r="BG72" i="1" s="1"/>
  <c r="AX52" i="1"/>
  <c r="AX42" i="1" s="1"/>
  <c r="AX7" i="1" s="1"/>
  <c r="AX138" i="1" s="1"/>
  <c r="G85" i="1"/>
  <c r="G72" i="1" s="1"/>
  <c r="G32" i="1"/>
  <c r="AO99" i="1"/>
  <c r="AT85" i="1"/>
  <c r="AT72" i="1" s="1"/>
  <c r="AU99" i="1"/>
  <c r="AK52" i="1"/>
  <c r="AK42" i="1" s="1"/>
  <c r="AK7" i="1" s="1"/>
  <c r="AK138" i="1" s="1"/>
  <c r="BE42" i="1"/>
  <c r="BE7" i="1" s="1"/>
  <c r="BE138" i="1" s="1"/>
  <c r="AI9" i="1"/>
  <c r="AI8" i="1" s="1"/>
  <c r="AR52" i="1"/>
  <c r="AR42" i="1" s="1"/>
  <c r="AR7" i="1" s="1"/>
  <c r="AR138" i="1" s="1"/>
  <c r="AI42" i="1"/>
  <c r="AB9" i="1"/>
  <c r="AB8" i="1" s="1"/>
  <c r="AB7" i="1" s="1"/>
  <c r="AB138" i="1" s="1"/>
  <c r="AG85" i="1"/>
  <c r="T85" i="1"/>
  <c r="G117" i="1"/>
  <c r="V52" i="1"/>
  <c r="V42" i="1" s="1"/>
  <c r="V7" i="1" s="1"/>
  <c r="V138" i="1" s="1"/>
  <c r="BG58" i="1"/>
  <c r="AY52" i="1"/>
  <c r="AG11" i="1"/>
  <c r="AG10" i="1" s="1"/>
  <c r="AG9" i="1" s="1"/>
  <c r="AG8" i="1" s="1"/>
  <c r="BD99" i="1"/>
  <c r="BD7" i="1" s="1"/>
  <c r="BD138" i="1" s="1"/>
  <c r="BG126" i="1"/>
  <c r="AP42" i="1"/>
  <c r="AP7" i="1" s="1"/>
  <c r="AP138" i="1" s="1"/>
  <c r="O52" i="1"/>
  <c r="AA52" i="1"/>
  <c r="AA42" i="1" s="1"/>
  <c r="P9" i="1"/>
  <c r="P8" i="1" s="1"/>
  <c r="AM42" i="1"/>
  <c r="AM7" i="1" s="1"/>
  <c r="AM138" i="1" s="1"/>
  <c r="AF9" i="1"/>
  <c r="AF8" i="1" s="1"/>
  <c r="AT65" i="1"/>
  <c r="AU117" i="1"/>
  <c r="AT119" i="1"/>
  <c r="AT118" i="1" s="1"/>
  <c r="AQ99" i="1"/>
  <c r="AT126" i="1"/>
  <c r="AC42" i="1"/>
  <c r="AC7" i="1" s="1"/>
  <c r="AC138" i="1" s="1"/>
  <c r="O9" i="1"/>
  <c r="O8" i="1" s="1"/>
  <c r="F9" i="1"/>
  <c r="F8" i="1" s="1"/>
  <c r="U117" i="1"/>
  <c r="AG126" i="1"/>
  <c r="AT92" i="1"/>
  <c r="AM9" i="1"/>
  <c r="AM8" i="1" s="1"/>
  <c r="AS42" i="1"/>
  <c r="AS7" i="1" s="1"/>
  <c r="AH9" i="1"/>
  <c r="AH8" i="1" s="1"/>
  <c r="BC52" i="1"/>
  <c r="BC42" i="1" s="1"/>
  <c r="BC7" i="1" s="1"/>
  <c r="BC138" i="1" s="1"/>
  <c r="F53" i="1"/>
  <c r="BG119" i="1"/>
  <c r="BG118" i="1" s="1"/>
  <c r="BG117" i="1" s="1"/>
  <c r="AG114" i="1"/>
  <c r="AG113" i="1" s="1"/>
  <c r="T11" i="1"/>
  <c r="T10" i="1" s="1"/>
  <c r="T9" i="1" s="1"/>
  <c r="T8" i="1" s="1"/>
  <c r="AU52" i="1"/>
  <c r="AU42" i="1" s="1"/>
  <c r="AU7" i="1" s="1"/>
  <c r="AU138" i="1" s="1"/>
  <c r="BG33" i="1"/>
  <c r="BG32" i="1" s="1"/>
  <c r="T119" i="1"/>
  <c r="T118" i="1" s="1"/>
  <c r="T117" i="1" s="1"/>
  <c r="T126" i="1"/>
  <c r="AG92" i="1"/>
  <c r="AG72" i="1" s="1"/>
  <c r="M9" i="1"/>
  <c r="M8" i="1" s="1"/>
  <c r="Y52" i="1"/>
  <c r="Y42" i="1" s="1"/>
  <c r="Y7" i="1" s="1"/>
  <c r="Y138" i="1" s="1"/>
  <c r="AN9" i="1"/>
  <c r="AN8" i="1" s="1"/>
  <c r="AN42" i="1"/>
  <c r="BF42" i="1"/>
  <c r="BF7" i="1" s="1"/>
  <c r="BF138" i="1" s="1"/>
  <c r="Z9" i="1"/>
  <c r="Z8" i="1" s="1"/>
  <c r="T92" i="1"/>
  <c r="T72" i="1" s="1"/>
  <c r="O42" i="1"/>
  <c r="AT47" i="1"/>
  <c r="AT44" i="1" s="1"/>
  <c r="AT43" i="1" s="1"/>
  <c r="AT117" i="1"/>
  <c r="AT110" i="1"/>
  <c r="AT109" i="1" s="1"/>
  <c r="AT108" i="1" s="1"/>
  <c r="AG102" i="1"/>
  <c r="AG101" i="1" s="1"/>
  <c r="AG100" i="1" s="1"/>
  <c r="AG99" i="1" s="1"/>
  <c r="AG47" i="1"/>
  <c r="AG44" i="1" s="1"/>
  <c r="AG43" i="1" s="1"/>
  <c r="H52" i="1"/>
  <c r="H42" i="1" s="1"/>
  <c r="H7" i="1" s="1"/>
  <c r="H138" i="1" s="1"/>
  <c r="AT11" i="1"/>
  <c r="AT10" i="1" s="1"/>
  <c r="AT9" i="1" s="1"/>
  <c r="AT8" i="1" s="1"/>
  <c r="U99" i="1"/>
  <c r="Z42" i="1"/>
  <c r="T110" i="1"/>
  <c r="T109" i="1" s="1"/>
  <c r="T108" i="1" s="1"/>
  <c r="T99" i="1" s="1"/>
  <c r="AY42" i="1"/>
  <c r="AY7" i="1" s="1"/>
  <c r="AY138" i="1" s="1"/>
  <c r="F44" i="1"/>
  <c r="F43" i="1" s="1"/>
  <c r="AF42" i="1"/>
  <c r="G99" i="1"/>
  <c r="N42" i="1"/>
  <c r="N7" i="1" s="1"/>
  <c r="N138" i="1" s="1"/>
  <c r="G53" i="1"/>
  <c r="BG110" i="1"/>
  <c r="BG109" i="1" s="1"/>
  <c r="BG108" i="1" s="1"/>
  <c r="BG99" i="1" s="1"/>
  <c r="AH52" i="1"/>
  <c r="AH42" i="1" s="1"/>
  <c r="AH7" i="1" s="1"/>
  <c r="AH138" i="1" s="1"/>
  <c r="AT58" i="1"/>
  <c r="AG110" i="1"/>
  <c r="AG109" i="1" s="1"/>
  <c r="AG108" i="1" s="1"/>
  <c r="AT102" i="1"/>
  <c r="AT101" i="1" s="1"/>
  <c r="AT100" i="1" s="1"/>
  <c r="AG58" i="1"/>
  <c r="AG53" i="1" s="1"/>
  <c r="T58" i="1"/>
  <c r="T53" i="1" s="1"/>
  <c r="BG10" i="1"/>
  <c r="BG9" i="1" s="1"/>
  <c r="BG8" i="1" s="1"/>
  <c r="G11" i="1"/>
  <c r="G10" i="1" s="1"/>
  <c r="P7" i="1" l="1"/>
  <c r="P138" i="1" s="1"/>
  <c r="AA7" i="1"/>
  <c r="AA138" i="1" s="1"/>
  <c r="G9" i="1"/>
  <c r="G8" i="1" s="1"/>
  <c r="G7" i="1" s="1"/>
  <c r="G138" i="1" s="1"/>
  <c r="F52" i="1"/>
  <c r="O7" i="1"/>
  <c r="O138" i="1" s="1"/>
  <c r="F42" i="1"/>
  <c r="F7" i="1" s="1"/>
  <c r="F138" i="1" s="1"/>
  <c r="T52" i="1"/>
  <c r="T42" i="1" s="1"/>
  <c r="T7" i="1" s="1"/>
  <c r="T138" i="1" s="1"/>
  <c r="AT99" i="1"/>
  <c r="AT7" i="1" s="1"/>
  <c r="AT138" i="1" s="1"/>
  <c r="AI7" i="1"/>
  <c r="AI138" i="1" s="1"/>
  <c r="M7" i="1"/>
  <c r="M138" i="1" s="1"/>
  <c r="I7" i="1"/>
  <c r="I138" i="1" s="1"/>
  <c r="AT53" i="1"/>
  <c r="AT52" i="1" s="1"/>
  <c r="AT42" i="1" s="1"/>
  <c r="BG53" i="1"/>
  <c r="BG52" i="1" s="1"/>
  <c r="BG42" i="1" s="1"/>
  <c r="BG7" i="1" s="1"/>
  <c r="BG138" i="1" s="1"/>
  <c r="AN7" i="1"/>
  <c r="AN138" i="1" s="1"/>
  <c r="AF7" i="1"/>
  <c r="AF138" i="1" s="1"/>
  <c r="G52" i="1"/>
  <c r="G42" i="1" s="1"/>
  <c r="Z7" i="1"/>
  <c r="Z138" i="1" s="1"/>
  <c r="AG52" i="1"/>
  <c r="AG42" i="1" s="1"/>
  <c r="AG7" i="1" s="1"/>
  <c r="AG138" i="1" s="1"/>
</calcChain>
</file>

<file path=xl/sharedStrings.xml><?xml version="1.0" encoding="utf-8"?>
<sst xmlns="http://schemas.openxmlformats.org/spreadsheetml/2006/main" count="577" uniqueCount="333">
  <si>
    <t>DEPARTAMENTO ADMINISTRATIVO NACIONAL DE ESTADISTICA - DANE</t>
  </si>
  <si>
    <t>Informe Mensual de Ejecución del Presupuesto de Gastos</t>
  </si>
  <si>
    <t>Apropiaciones de la Vigencia</t>
  </si>
  <si>
    <t>SECCION:  0401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</si>
  <si>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</si>
  <si>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</si>
  <si>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</si>
  <si>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</si>
  <si>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</si>
  <si>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</si>
  <si>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</si>
  <si>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</si>
  <si>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</si>
  <si>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</si>
  <si>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</si>
  <si>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</si>
  <si>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</si>
  <si>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</si>
  <si>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</si>
  <si>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</si>
  <si>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</si>
  <si>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</si>
  <si>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</si>
  <si>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</si>
  <si>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</si>
  <si>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</si>
  <si>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</si>
  <si>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</si>
  <si>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</si>
  <si>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</si>
  <si>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</si>
  <si>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</si>
  <si>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</si>
  <si>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</si>
  <si>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</si>
  <si>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</si>
  <si>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</si>
  <si>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</si>
  <si>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
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</si>
  <si>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</si>
  <si>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</si>
  <si>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</si>
  <si>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</si>
  <si>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</si>
  <si>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</si>
  <si>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</si>
  <si>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</si>
  <si>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</si>
  <si>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</si>
  <si>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</si>
  <si>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</si>
  <si>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</si>
  <si>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</si>
  <si>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</si>
  <si>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</si>
  <si>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</si>
  <si>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</si>
  <si>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</si>
  <si>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</si>
  <si>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</si>
  <si>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</si>
  <si>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</si>
  <si>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</si>
  <si>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</si>
  <si>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</si>
  <si>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</si>
  <si>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</si>
  <si>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</si>
  <si>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</si>
  <si>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</si>
  <si>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</si>
  <si>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</si>
  <si>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</si>
  <si>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</si>
  <si>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</si>
  <si>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</si>
  <si>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</si>
  <si>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</si>
  <si>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</si>
  <si>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</si>
  <si>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</si>
  <si>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</si>
  <si>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</si>
  <si>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</si>
  <si>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</si>
  <si>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</si>
  <si>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</si>
  <si>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</si>
  <si>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</si>
  <si>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</si>
  <si>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</si>
  <si>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</si>
  <si>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</si>
  <si>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</si>
  <si>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</si>
  <si>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</si>
  <si>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</si>
  <si>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</si>
  <si>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</si>
  <si>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</si>
  <si>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</si>
  <si>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</si>
  <si>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</si>
  <si>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</si>
  <si>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</si>
  <si>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</si>
  <si>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</si>
  <si>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</si>
  <si>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</si>
  <si>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</si>
  <si>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</si>
  <si>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</si>
  <si>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</si>
  <si>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</si>
  <si>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</si>
  <si>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</si>
  <si>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</si>
  <si>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</si>
  <si>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</si>
  <si>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</si>
  <si>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</si>
  <si>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</si>
  <si>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</si>
  <si>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</si>
  <si>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</si>
  <si>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</si>
  <si>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</si>
  <si>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</si>
  <si>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</si>
  <si>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</si>
  <si>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</si>
  <si>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</si>
  <si>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</si>
  <si>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</si>
  <si>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</si>
  <si>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</si>
  <si>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</si>
  <si>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</si>
  <si>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</si>
  <si>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</si>
  <si>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</si>
  <si>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</si>
  <si>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</si>
  <si>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</si>
  <si>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A-02-01-01-004</t>
  </si>
  <si>
    <t>MAQUINARIA Y EQUIPO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</si>
  <si>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</si>
  <si>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</si>
  <si>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</si>
  <si>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</si>
  <si>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</si>
  <si>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</si>
  <si>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</si>
  <si>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</si>
  <si>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A-02-02</t>
  </si>
  <si>
    <t>ADQUISIONES DIFERENTES DE ACTIVOS</t>
  </si>
  <si>
    <t>A-02-02-01</t>
  </si>
  <si>
    <t>MATERIALES Y SUMINISTROS</t>
  </si>
  <si>
    <t>A-02-02-01-001</t>
  </si>
  <si>
    <t>MINERALES; ELECTRICIDAD, GAS Y AGUA</t>
  </si>
  <si>
    <t>A-02-02-01-001-005</t>
  </si>
  <si>
    <t>PIEDRA, ARENA Y ARCILLA</t>
  </si>
  <si>
    <t>A-02-02-01-002</t>
  </si>
  <si>
    <t>PRODUCTOS ALIMENTICIOS, BEBIDAS Y TABACO; TEXTILES, PRENDAS DE VESTIR Y PRODUCTOS DE CUERO</t>
  </si>
  <si>
    <t>A-02-02-01-002-008</t>
  </si>
  <si>
    <t>DOTACIÓN (PRENDAS DE VESTIR Y CALZADO)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</si>
  <si>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</si>
  <si>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</si>
  <si>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</si>
  <si>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</si>
  <si>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</si>
  <si>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</si>
  <si>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</si>
  <si>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</si>
  <si>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</si>
  <si>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</si>
  <si>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</si>
  <si>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</si>
  <si>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</si>
  <si>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</si>
  <si>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A-02-02-01-004</t>
  </si>
  <si>
    <t>PRODUCTOS METÁLICOS Y PAQUETES DE SOFTWARE</t>
  </si>
  <si>
    <t>A-02-02-01-004-002</t>
  </si>
  <si>
    <t>PRODUCTOS METÁLICOS ELABORADOS (EXCEPTO MAQUINARIA Y EQUIPO)</t>
  </si>
  <si>
    <t>A-02-02-01-004-003</t>
  </si>
  <si>
    <t>MAQUINARIA PARA USO GENERAL</t>
  </si>
  <si>
    <t>A-02-02-01-004-004</t>
  </si>
  <si>
    <t>MAQUINARIA PARA USOS ESPECIALES</t>
  </si>
  <si>
    <t>A-02-02-01-004-005</t>
  </si>
  <si>
    <t>A-02-02-01-004-006</t>
  </si>
  <si>
    <t>A-02-02-01-004-007</t>
  </si>
  <si>
    <t>A-02-02-02</t>
  </si>
  <si>
    <t>ADQUISICIÓN DE SERVICIOS</t>
  </si>
  <si>
    <t>A-02-02-02-005</t>
  </si>
  <si>
    <t>SERVICIOS DE LA CONSTRUCCIÓN</t>
  </si>
  <si>
    <t>A-02-02-02-005-004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</si>
  <si>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</si>
  <si>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</si>
  <si>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</si>
  <si>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</si>
  <si>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</si>
  <si>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</si>
  <si>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</si>
  <si>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</si>
  <si>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</si>
  <si>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</si>
  <si>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</si>
  <si>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</si>
  <si>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</si>
  <si>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</si>
  <si>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</si>
  <si>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</si>
  <si>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</si>
  <si>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</si>
  <si>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</si>
  <si>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</si>
  <si>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</si>
  <si>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</si>
  <si>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</si>
  <si>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</si>
  <si>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</si>
  <si>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</si>
  <si>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</si>
  <si>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</si>
  <si>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</si>
  <si>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</si>
  <si>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</si>
  <si>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</si>
  <si>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</si>
  <si>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</si>
  <si>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</si>
  <si>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</t>
  </si>
  <si>
    <t>SERVICIOS PARA LA COMUNIDAD, SOCIALES Y PERSONALES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</si>
  <si>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</si>
  <si>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</si>
  <si>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</si>
  <si>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</si>
  <si>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</si>
  <si>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</si>
  <si>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</si>
  <si>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</si>
  <si>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</si>
  <si>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</si>
  <si>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</si>
  <si>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</si>
  <si>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</si>
  <si>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</si>
  <si>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</si>
  <si>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</si>
  <si>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</si>
  <si>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</si>
  <si>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A-03-02-02-105</t>
  </si>
  <si>
    <t>ORGANIZACIONES PARA LA COOPERACIÓN Y EL DESARROLLO ECONÓMICO OCDE</t>
  </si>
  <si>
    <t>A-03-02-02-105-001</t>
  </si>
  <si>
    <t>MEMBRESÍAS</t>
  </si>
  <si>
    <t>A-03-02-02-105-002</t>
  </si>
  <si>
    <t>DISTINTAS A MEMBRESÍAS</t>
  </si>
  <si>
    <t>A-03-03</t>
  </si>
  <si>
    <t>A ENTIDADES DEL GOBIERNO</t>
  </si>
  <si>
    <t>A-03-03-01</t>
  </si>
  <si>
    <t>A ÓRGANOS DEL PGN</t>
  </si>
  <si>
    <t>A-03-03-01-999</t>
  </si>
  <si>
    <t>OTRAS TRANSFERENCIAS - DISTRIBUCIÓN PREVIO CONCEPTO DGPPN</t>
  </si>
  <si>
    <t>A-03-04</t>
  </si>
  <si>
    <t>PRESTACIONES SOCIALES</t>
  </si>
  <si>
    <t>A-03-04-02</t>
  </si>
  <si>
    <t>PRESTACIONES SOCIALES RELACIONADAS CON EL EMPLEO</t>
  </si>
  <si>
    <t>A-03-04-02-012</t>
  </si>
  <si>
    <t>INCAPACIDADES Y LICENCIAS DE MATERNIDAD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</si>
  <si>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</si>
  <si>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</si>
  <si>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</si>
  <si>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</si>
  <si>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</si>
  <si>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</si>
  <si>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</si>
  <si>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</si>
  <si>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</si>
  <si>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</si>
  <si>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</si>
  <si>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</si>
  <si>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</si>
  <si>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</si>
  <si>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</si>
  <si>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</si>
  <si>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</si>
  <si>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</si>
  <si>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</si>
  <si>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</si>
  <si>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</si>
  <si>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</si>
  <si>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</si>
  <si>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</si>
  <si>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</si>
  <si>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</si>
  <si>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A-08-05</t>
  </si>
  <si>
    <t>MULTAS, SANCIONES E INTERESES DE MORA</t>
  </si>
  <si>
    <t>A-08-05-01-003</t>
  </si>
  <si>
    <t>SANCIONES ADMINISTRATIVAS</t>
  </si>
  <si>
    <t>C</t>
  </si>
  <si>
    <t>INVERSIÓN</t>
  </si>
  <si>
    <t>C-0401-1003-30-20104D</t>
  </si>
  <si>
    <t>2. SEGURIDAD HUMANA Y JUSTICIA SOCIAL / D. DATOS SECTORIALES PARA AUMENTAR EL APROVECHAMIENTO DE DATOS EN EL PAÍS</t>
  </si>
  <si>
    <t>C-0401-1003-31-20104D</t>
  </si>
  <si>
    <t>C-0401-1003-32-20104D</t>
  </si>
  <si>
    <t>C-0401-1003-33-20104D</t>
  </si>
  <si>
    <t>C-0401-1003-34-20104D</t>
  </si>
  <si>
    <t>C-0401-1003-35-20104D</t>
  </si>
  <si>
    <t>C-0401-1003-36-20104D</t>
  </si>
  <si>
    <t>C-0499-1003-9-53105B</t>
  </si>
  <si>
    <t>5. CONVERGENCIA REGIONAL / B. ENTIDADES PÚBLICAS TERRITORIALES Y NACIONALES FORTALECIDAS</t>
  </si>
  <si>
    <t>C-0499-1003-10-53105B</t>
  </si>
  <si>
    <t>C-0499-1003-11-53105B</t>
  </si>
  <si>
    <t>C-0499-1003-12-53105B</t>
  </si>
  <si>
    <t>TOTAL PRESUPUESTO DE LA SECCIÓN</t>
  </si>
  <si>
    <t>Cuentas por Pagar 2024</t>
  </si>
  <si>
    <t>Obligaciones</t>
  </si>
  <si>
    <t>TOTALES</t>
  </si>
  <si>
    <t>DEPARTAMENTO ADMINISTRATIVO NACIONAL DE ESTADÍSTICA - DANE</t>
  </si>
  <si>
    <t>Reservas de Apropiación - 2024</t>
  </si>
  <si>
    <t>Reservas Constituidas</t>
  </si>
  <si>
    <t>Compromisos Vigentes</t>
  </si>
  <si>
    <t>COMERCIO Y DISTRIBUCIÓN; ALOJAMIENTO; SERVICIOS DE SUMINISTRO DE COMIDAS Y BEBIDAS; SERVICIOS DE TRANSPORTE; Y SERVICIOS DE DISTRIBUCIÓN DE ELECTRICIDAD, GAS Y AGUA</t>
  </si>
  <si>
    <t>SERVICIOS FINANCIEROS Y SERVICIOS CONEXOS, SERVICIOS INMOBILIARIOS Y SERVICIOS DE ARRENDAMIENTO Y LEASING</t>
  </si>
  <si>
    <t>C-0499-1003-7-53105B</t>
  </si>
  <si>
    <t>C-0499-1003-8-53105B</t>
  </si>
  <si>
    <t>CÓDIGO: GFI-020-PDT-003-f-001</t>
  </si>
  <si>
    <t>VERSIÓN : 06</t>
  </si>
  <si>
    <r>
      <t xml:space="preserve">Mes </t>
    </r>
    <r>
      <rPr>
        <b/>
        <u/>
        <sz val="8"/>
        <rFont val="Arial"/>
        <family val="2"/>
      </rPr>
      <t xml:space="preserve">Marzo </t>
    </r>
    <r>
      <rPr>
        <b/>
        <sz val="8"/>
        <rFont val="Arial"/>
        <family val="2"/>
      </rPr>
      <t xml:space="preserve"> Vigencia</t>
    </r>
    <r>
      <rPr>
        <b/>
        <u/>
        <sz val="8"/>
        <rFont val="Arial"/>
        <family val="2"/>
      </rPr>
      <t xml:space="preserve"> 2025</t>
    </r>
    <r>
      <rPr>
        <b/>
        <sz val="8"/>
        <rFont val="Arial"/>
        <family val="2"/>
      </rPr>
      <t xml:space="preserve"> </t>
    </r>
  </si>
  <si>
    <t>__________________________________</t>
  </si>
  <si>
    <t xml:space="preserve">     COORDINADOR  PRESUPUESTO </t>
  </si>
  <si>
    <t xml:space="preserve">       COORDINADOR  PRESUPUESTO </t>
  </si>
  <si>
    <t>UNIDAD EJECUTORA: 040101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</si>
</sst>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[$-1240A]&quot;$&quot;\ #,##0.00;\(&quot;$&quot;\ #,##0.00\)"/>
    <numFmt numFmtId="167" formatCode="_(* #,##0_);_(* \(#,##0\);_(* &quot;-&quot;??_);_(@_)"/>
  </numFmts>
  <fonts count="2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5">
    <xf numFmtId="0" fontId="0" fillId="0" borderId="0" xfId="0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 readingOrder="1"/>
    </xf>
    <xf numFmtId="164" fontId="4" fillId="2" borderId="2" xfId="0" applyNumberFormat="1" applyFont="1" applyFill="1" applyBorder="1" applyAlignment="1">
      <alignment vertical="center" wrapText="1" readingOrder="1"/>
    </xf>
    <xf numFmtId="164" fontId="4" fillId="2" borderId="2" xfId="0" applyNumberFormat="1" applyFont="1" applyFill="1" applyBorder="1" applyAlignment="1">
      <alignment horizontal="center" vertical="center" wrapText="1" readingOrder="1"/>
    </xf>
    <xf numFmtId="164" fontId="6" fillId="0" borderId="0" xfId="0" applyNumberFormat="1" applyFont="1"/>
    <xf numFmtId="164" fontId="4" fillId="3" borderId="1" xfId="0" applyNumberFormat="1" applyFont="1" applyFill="1" applyBorder="1" applyAlignment="1">
      <alignment vertical="center" wrapText="1" readingOrder="1"/>
    </xf>
    <xf numFmtId="164" fontId="4" fillId="3" borderId="1" xfId="0" applyNumberFormat="1" applyFont="1" applyFill="1" applyBorder="1" applyAlignment="1">
      <alignment horizontal="center" vertical="center" wrapText="1" readingOrder="1"/>
    </xf>
    <xf numFmtId="164" fontId="4" fillId="0" borderId="0" xfId="0" applyNumberFormat="1" applyFont="1"/>
    <xf numFmtId="164" fontId="4" fillId="3" borderId="2" xfId="0" applyNumberFormat="1" applyFont="1" applyFill="1" applyBorder="1" applyAlignment="1">
      <alignment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7" fillId="4" borderId="1" xfId="0" applyNumberFormat="1" applyFont="1" applyFill="1" applyBorder="1" applyAlignment="1">
      <alignment vertical="center" wrapText="1" readingOrder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164" fontId="7" fillId="0" borderId="0" xfId="0" applyNumberFormat="1" applyFont="1"/>
    <xf numFmtId="164" fontId="3" fillId="4" borderId="1" xfId="0" applyNumberFormat="1" applyFont="1" applyFill="1" applyBorder="1" applyAlignment="1">
      <alignment horizontal="left" vertical="center" wrapText="1" readingOrder="1"/>
    </xf>
    <xf numFmtId="49" fontId="3" fillId="4" borderId="1" xfId="0" applyNumberFormat="1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left" vertical="center" wrapText="1" indent="1" readingOrder="1"/>
    </xf>
    <xf numFmtId="164" fontId="3" fillId="4" borderId="1" xfId="0" applyNumberFormat="1" applyFont="1" applyFill="1" applyBorder="1" applyAlignment="1">
      <alignment vertical="center" wrapText="1" readingOrder="1"/>
    </xf>
    <xf numFmtId="164" fontId="3" fillId="0" borderId="3" xfId="0" applyNumberFormat="1" applyFont="1" applyBorder="1" applyAlignment="1">
      <alignment horizontal="left" vertical="center" wrapText="1" readingOrder="1"/>
    </xf>
    <xf numFmtId="49" fontId="3" fillId="0" borderId="3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2" readingOrder="1"/>
    </xf>
    <xf numFmtId="164" fontId="3" fillId="0" borderId="3" xfId="0" applyNumberFormat="1" applyFont="1" applyBorder="1" applyAlignment="1">
      <alignment vertical="center" wrapText="1" readingOrder="1"/>
    </xf>
    <xf numFmtId="164" fontId="3" fillId="0" borderId="4" xfId="0" applyNumberFormat="1" applyFont="1" applyBorder="1" applyAlignment="1">
      <alignment horizontal="left" vertical="center" wrapText="1" readingOrder="1"/>
    </xf>
    <xf numFmtId="164" fontId="3" fillId="0" borderId="4" xfId="0" applyNumberFormat="1" applyFont="1" applyBorder="1" applyAlignment="1">
      <alignment horizontal="left" vertical="center" wrapText="1" indent="2" readingOrder="1"/>
    </xf>
    <xf numFmtId="164" fontId="3" fillId="0" borderId="4" xfId="0" applyNumberFormat="1" applyFont="1" applyBorder="1" applyAlignment="1">
      <alignment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left" vertical="center" wrapText="1" indent="2" readingOrder="1"/>
    </xf>
    <xf numFmtId="0" fontId="3" fillId="0" borderId="4" xfId="0" applyFont="1" applyBorder="1" applyAlignment="1">
      <alignment vertical="center" wrapText="1" readingOrder="1"/>
    </xf>
    <xf numFmtId="49" fontId="7" fillId="4" borderId="1" xfId="0" applyNumberFormat="1" applyFont="1" applyFill="1" applyBorder="1" applyAlignment="1">
      <alignment horizontal="center" vertical="center" wrapText="1" readingOrder="1"/>
    </xf>
    <xf numFmtId="49" fontId="3" fillId="0" borderId="4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left" vertical="center" wrapText="1" indent="1" readingOrder="1"/>
    </xf>
    <xf numFmtId="164" fontId="3" fillId="0" borderId="5" xfId="0" applyNumberFormat="1" applyFont="1" applyBorder="1" applyAlignment="1">
      <alignment vertical="center" wrapText="1" readingOrder="1"/>
    </xf>
    <xf numFmtId="164" fontId="7" fillId="4" borderId="2" xfId="0" applyNumberFormat="1" applyFont="1" applyFill="1" applyBorder="1" applyAlignment="1">
      <alignment vertical="center" wrapText="1" readingOrder="1"/>
    </xf>
    <xf numFmtId="49" fontId="7" fillId="4" borderId="2" xfId="0" applyNumberFormat="1" applyFont="1" applyFill="1" applyBorder="1" applyAlignment="1">
      <alignment horizontal="center" vertical="center" wrapText="1" readingOrder="1"/>
    </xf>
    <xf numFmtId="164" fontId="7" fillId="4" borderId="6" xfId="0" applyNumberFormat="1" applyFont="1" applyFill="1" applyBorder="1" applyAlignment="1">
      <alignment vertical="center" wrapText="1" readingOrder="1"/>
    </xf>
    <xf numFmtId="164" fontId="7" fillId="4" borderId="7" xfId="0" applyNumberFormat="1" applyFont="1" applyFill="1" applyBorder="1" applyAlignment="1">
      <alignment vertical="center" wrapText="1" readingOrder="1"/>
    </xf>
    <xf numFmtId="164" fontId="7" fillId="4" borderId="8" xfId="0" applyNumberFormat="1" applyFont="1" applyFill="1" applyBorder="1" applyAlignment="1">
      <alignment vertical="center" wrapText="1" readingOrder="1"/>
    </xf>
    <xf numFmtId="164" fontId="3" fillId="4" borderId="9" xfId="0" applyNumberFormat="1" applyFont="1" applyFill="1" applyBorder="1" applyAlignment="1">
      <alignment vertical="center" wrapText="1" readingOrder="1"/>
    </xf>
    <xf numFmtId="164" fontId="3" fillId="4" borderId="10" xfId="0" applyNumberFormat="1" applyFont="1" applyFill="1" applyBorder="1" applyAlignment="1">
      <alignment vertical="center" wrapText="1" readingOrder="1"/>
    </xf>
    <xf numFmtId="164" fontId="3" fillId="4" borderId="2" xfId="0" applyNumberFormat="1" applyFont="1" applyFill="1" applyBorder="1" applyAlignment="1">
      <alignment vertical="center" wrapText="1" readingOrder="1"/>
    </xf>
    <xf numFmtId="164" fontId="3" fillId="4" borderId="11" xfId="0" applyNumberFormat="1" applyFont="1" applyFill="1" applyBorder="1" applyAlignment="1">
      <alignment vertical="center" wrapText="1" readingOrder="1"/>
    </xf>
    <xf numFmtId="164" fontId="3" fillId="4" borderId="12" xfId="0" applyNumberFormat="1" applyFont="1" applyFill="1" applyBorder="1" applyAlignment="1">
      <alignment vertical="center" wrapText="1" readingOrder="1"/>
    </xf>
    <xf numFmtId="164" fontId="3" fillId="4" borderId="13" xfId="0" applyNumberFormat="1" applyFont="1" applyFill="1" applyBorder="1" applyAlignment="1">
      <alignment vertical="center" wrapText="1" readingOrder="1"/>
    </xf>
    <xf numFmtId="164" fontId="3" fillId="4" borderId="14" xfId="0" applyNumberFormat="1" applyFont="1" applyFill="1" applyBorder="1" applyAlignment="1">
      <alignment vertical="center" wrapText="1" readingOrder="1"/>
    </xf>
    <xf numFmtId="164" fontId="3" fillId="4" borderId="15" xfId="0" applyNumberFormat="1" applyFont="1" applyFill="1" applyBorder="1" applyAlignment="1">
      <alignment vertical="center" wrapText="1" readingOrder="1"/>
    </xf>
    <xf numFmtId="164" fontId="3" fillId="0" borderId="16" xfId="0" applyNumberFormat="1" applyFont="1" applyBorder="1" applyAlignment="1">
      <alignment horizontal="left" vertical="center" wrapText="1" readingOrder="1"/>
    </xf>
    <xf numFmtId="164" fontId="3" fillId="0" borderId="17" xfId="0" applyNumberFormat="1" applyFont="1" applyBorder="1" applyAlignment="1">
      <alignment vertical="center" wrapText="1" readingOrder="1"/>
    </xf>
    <xf numFmtId="164" fontId="3" fillId="0" borderId="18" xfId="0" applyNumberFormat="1" applyFont="1" applyBorder="1" applyAlignment="1">
      <alignment vertical="center" wrapText="1" readingOrder="1"/>
    </xf>
    <xf numFmtId="164" fontId="3" fillId="0" borderId="19" xfId="0" applyNumberFormat="1" applyFont="1" applyBorder="1" applyAlignment="1">
      <alignment vertical="center" wrapText="1" readingOrder="1"/>
    </xf>
    <xf numFmtId="164" fontId="3" fillId="0" borderId="20" xfId="0" applyNumberFormat="1" applyFont="1" applyBorder="1" applyAlignment="1">
      <alignment vertical="center" wrapText="1" readingOrder="1"/>
    </xf>
    <xf numFmtId="164" fontId="3" fillId="0" borderId="21" xfId="0" applyNumberFormat="1" applyFont="1" applyBorder="1" applyAlignment="1">
      <alignment vertical="center" wrapText="1" readingOrder="1"/>
    </xf>
    <xf numFmtId="164" fontId="3" fillId="0" borderId="22" xfId="0" applyNumberFormat="1" applyFont="1" applyBorder="1" applyAlignment="1">
      <alignment vertical="center" wrapText="1" readingOrder="1"/>
    </xf>
    <xf numFmtId="164" fontId="3" fillId="0" borderId="23" xfId="0" applyNumberFormat="1" applyFont="1" applyBorder="1" applyAlignment="1">
      <alignment vertical="center" wrapText="1" readingOrder="1"/>
    </xf>
    <xf numFmtId="164" fontId="3" fillId="0" borderId="16" xfId="0" applyNumberFormat="1" applyFont="1" applyBorder="1" applyAlignment="1">
      <alignment vertical="center" wrapText="1" readingOrder="1"/>
    </xf>
    <xf numFmtId="164" fontId="3" fillId="0" borderId="24" xfId="0" applyNumberFormat="1" applyFont="1" applyBorder="1" applyAlignment="1">
      <alignment horizontal="left" vertical="center" wrapText="1" readingOrder="1"/>
    </xf>
    <xf numFmtId="164" fontId="3" fillId="0" borderId="25" xfId="0" applyNumberFormat="1" applyFont="1" applyBorder="1" applyAlignment="1">
      <alignment vertical="center" wrapText="1" readingOrder="1"/>
    </xf>
    <xf numFmtId="164" fontId="3" fillId="0" borderId="26" xfId="0" applyNumberFormat="1" applyFont="1" applyBorder="1" applyAlignment="1">
      <alignment vertical="center" wrapText="1" readingOrder="1"/>
    </xf>
    <xf numFmtId="164" fontId="3" fillId="0" borderId="27" xfId="0" applyNumberFormat="1" applyFont="1" applyBorder="1" applyAlignment="1">
      <alignment vertical="center" wrapText="1" readingOrder="1"/>
    </xf>
    <xf numFmtId="164" fontId="3" fillId="0" borderId="28" xfId="0" applyNumberFormat="1" applyFont="1" applyBorder="1" applyAlignment="1">
      <alignment vertical="center" wrapText="1" readingOrder="1"/>
    </xf>
    <xf numFmtId="164" fontId="3" fillId="0" borderId="29" xfId="0" applyNumberFormat="1" applyFont="1" applyBorder="1" applyAlignment="1">
      <alignment vertical="center" wrapText="1" readingOrder="1"/>
    </xf>
    <xf numFmtId="164" fontId="3" fillId="0" borderId="30" xfId="0" applyNumberFormat="1" applyFont="1" applyBorder="1" applyAlignment="1">
      <alignment vertical="center" wrapText="1" readingOrder="1"/>
    </xf>
    <xf numFmtId="164" fontId="3" fillId="0" borderId="24" xfId="0" applyNumberFormat="1" applyFont="1" applyBorder="1" applyAlignment="1">
      <alignment vertical="center" wrapText="1" readingOrder="1"/>
    </xf>
    <xf numFmtId="164" fontId="3" fillId="0" borderId="31" xfId="0" applyNumberFormat="1" applyFont="1" applyBorder="1" applyAlignment="1">
      <alignment horizontal="left" vertical="center" wrapText="1" readingOrder="1"/>
    </xf>
    <xf numFmtId="49" fontId="3" fillId="0" borderId="32" xfId="0" applyNumberFormat="1" applyFont="1" applyBorder="1" applyAlignment="1">
      <alignment horizontal="center" vertical="center" wrapText="1" readingOrder="1"/>
    </xf>
    <xf numFmtId="164" fontId="3" fillId="0" borderId="32" xfId="0" applyNumberFormat="1" applyFont="1" applyBorder="1" applyAlignment="1">
      <alignment horizontal="left" vertical="center" wrapText="1" indent="2" readingOrder="1"/>
    </xf>
    <xf numFmtId="164" fontId="3" fillId="0" borderId="33" xfId="0" applyNumberFormat="1" applyFont="1" applyBorder="1" applyAlignment="1">
      <alignment vertical="center" wrapText="1" readingOrder="1"/>
    </xf>
    <xf numFmtId="164" fontId="3" fillId="0" borderId="34" xfId="0" applyNumberFormat="1" applyFont="1" applyBorder="1" applyAlignment="1">
      <alignment vertical="center" wrapText="1" readingOrder="1"/>
    </xf>
    <xf numFmtId="164" fontId="3" fillId="0" borderId="35" xfId="0" applyNumberFormat="1" applyFont="1" applyBorder="1" applyAlignment="1">
      <alignment vertical="center" wrapText="1" readingOrder="1"/>
    </xf>
    <xf numFmtId="164" fontId="3" fillId="0" borderId="32" xfId="0" applyNumberFormat="1" applyFont="1" applyBorder="1" applyAlignment="1">
      <alignment vertical="center" wrapText="1" readingOrder="1"/>
    </xf>
    <xf numFmtId="164" fontId="3" fillId="0" borderId="36" xfId="0" applyNumberFormat="1" applyFont="1" applyBorder="1" applyAlignment="1">
      <alignment vertical="center" wrapText="1" readingOrder="1"/>
    </xf>
    <xf numFmtId="164" fontId="3" fillId="0" borderId="37" xfId="0" applyNumberFormat="1" applyFont="1" applyBorder="1" applyAlignment="1">
      <alignment vertical="center" wrapText="1" readingOrder="1"/>
    </xf>
    <xf numFmtId="164" fontId="3" fillId="0" borderId="38" xfId="0" applyNumberFormat="1" applyFont="1" applyBorder="1" applyAlignment="1">
      <alignment vertical="center" wrapText="1" readingOrder="1"/>
    </xf>
    <xf numFmtId="164" fontId="3" fillId="0" borderId="39" xfId="0" applyNumberFormat="1" applyFont="1" applyBorder="1" applyAlignment="1">
      <alignment vertical="center" wrapText="1" readingOrder="1"/>
    </xf>
    <xf numFmtId="164" fontId="3" fillId="0" borderId="31" xfId="0" applyNumberFormat="1" applyFont="1" applyBorder="1" applyAlignment="1">
      <alignment vertical="center" wrapText="1" readingOrder="1"/>
    </xf>
    <xf numFmtId="164" fontId="3" fillId="0" borderId="10" xfId="0" applyNumberFormat="1" applyFont="1" applyBorder="1" applyAlignment="1">
      <alignment vertical="center" wrapText="1" readingOrder="1"/>
    </xf>
    <xf numFmtId="164" fontId="3" fillId="0" borderId="40" xfId="0" applyNumberFormat="1" applyFont="1" applyBorder="1" applyAlignment="1">
      <alignment vertical="center" wrapText="1" readingOrder="1"/>
    </xf>
    <xf numFmtId="164" fontId="3" fillId="4" borderId="41" xfId="0" applyNumberFormat="1" applyFont="1" applyFill="1" applyBorder="1" applyAlignment="1">
      <alignment horizontal="left" vertical="center" wrapText="1" readingOrder="1"/>
    </xf>
    <xf numFmtId="49" fontId="3" fillId="4" borderId="41" xfId="0" applyNumberFormat="1" applyFont="1" applyFill="1" applyBorder="1" applyAlignment="1">
      <alignment horizontal="center" vertical="center" wrapText="1" readingOrder="1"/>
    </xf>
    <xf numFmtId="164" fontId="3" fillId="4" borderId="41" xfId="0" applyNumberFormat="1" applyFont="1" applyFill="1" applyBorder="1" applyAlignment="1">
      <alignment horizontal="left" vertical="center" wrapText="1" indent="1" readingOrder="1"/>
    </xf>
    <xf numFmtId="164" fontId="3" fillId="4" borderId="42" xfId="0" applyNumberFormat="1" applyFont="1" applyFill="1" applyBorder="1" applyAlignment="1">
      <alignment vertical="center" wrapText="1" readingOrder="1"/>
    </xf>
    <xf numFmtId="164" fontId="3" fillId="0" borderId="43" xfId="0" applyNumberFormat="1" applyFont="1" applyBorder="1" applyAlignment="1">
      <alignment vertical="center" wrapText="1" readingOrder="1"/>
    </xf>
    <xf numFmtId="164" fontId="3" fillId="0" borderId="2" xfId="0" applyNumberFormat="1" applyFont="1" applyBorder="1" applyAlignment="1">
      <alignment vertical="center" wrapText="1" readingOrder="1"/>
    </xf>
    <xf numFmtId="164" fontId="3" fillId="4" borderId="41" xfId="0" applyNumberFormat="1" applyFont="1" applyFill="1" applyBorder="1" applyAlignment="1">
      <alignment vertical="center" wrapText="1" readingOrder="1"/>
    </xf>
    <xf numFmtId="164" fontId="3" fillId="4" borderId="44" xfId="0" applyNumberFormat="1" applyFont="1" applyFill="1" applyBorder="1" applyAlignment="1">
      <alignment vertical="center" wrapText="1" readingOrder="1"/>
    </xf>
    <xf numFmtId="164" fontId="3" fillId="4" borderId="45" xfId="0" applyNumberFormat="1" applyFont="1" applyFill="1" applyBorder="1" applyAlignment="1">
      <alignment vertical="center" wrapText="1" readingOrder="1"/>
    </xf>
    <xf numFmtId="164" fontId="3" fillId="4" borderId="46" xfId="0" applyNumberFormat="1" applyFont="1" applyFill="1" applyBorder="1" applyAlignment="1">
      <alignment vertical="center" wrapText="1" readingOrder="1"/>
    </xf>
    <xf numFmtId="164" fontId="3" fillId="4" borderId="47" xfId="0" applyNumberFormat="1" applyFont="1" applyFill="1" applyBorder="1" applyAlignment="1">
      <alignment vertical="center" wrapText="1" readingOrder="1"/>
    </xf>
    <xf numFmtId="164" fontId="3" fillId="4" borderId="48" xfId="0" applyNumberFormat="1" applyFont="1" applyFill="1" applyBorder="1" applyAlignment="1">
      <alignment vertical="center" wrapText="1" readingOrder="1"/>
    </xf>
    <xf numFmtId="164" fontId="3" fillId="4" borderId="15" xfId="0" applyNumberFormat="1" applyFont="1" applyFill="1" applyBorder="1" applyAlignment="1">
      <alignment horizontal="left" vertical="center" wrapText="1" readingOrder="1"/>
    </xf>
    <xf numFmtId="49" fontId="3" fillId="4" borderId="40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vertical="center" wrapText="1" readingOrder="1"/>
    </xf>
    <xf numFmtId="164" fontId="3" fillId="0" borderId="1" xfId="0" applyNumberFormat="1" applyFont="1" applyBorder="1" applyAlignment="1">
      <alignment vertical="center" wrapText="1" readingOrder="1"/>
    </xf>
    <xf numFmtId="164" fontId="3" fillId="4" borderId="49" xfId="0" applyNumberFormat="1" applyFont="1" applyFill="1" applyBorder="1" applyAlignment="1">
      <alignment vertical="center" wrapText="1" readingOrder="1"/>
    </xf>
    <xf numFmtId="164" fontId="3" fillId="4" borderId="50" xfId="0" applyNumberFormat="1" applyFont="1" applyFill="1" applyBorder="1" applyAlignment="1">
      <alignment vertical="center" wrapText="1" readingOrder="1"/>
    </xf>
    <xf numFmtId="164" fontId="3" fillId="4" borderId="51" xfId="0" applyNumberFormat="1" applyFont="1" applyFill="1" applyBorder="1" applyAlignment="1">
      <alignment vertical="center" wrapText="1" readingOrder="1"/>
    </xf>
    <xf numFmtId="164" fontId="3" fillId="4" borderId="40" xfId="0" applyNumberFormat="1" applyFont="1" applyFill="1" applyBorder="1" applyAlignment="1">
      <alignment vertical="center" wrapText="1" readingOrder="1"/>
    </xf>
    <xf numFmtId="164" fontId="3" fillId="4" borderId="52" xfId="0" applyNumberFormat="1" applyFont="1" applyFill="1" applyBorder="1" applyAlignment="1">
      <alignment vertical="center" wrapText="1" readingOrder="1"/>
    </xf>
    <xf numFmtId="164" fontId="4" fillId="2" borderId="1" xfId="0" applyNumberFormat="1" applyFont="1" applyFill="1" applyBorder="1" applyAlignment="1">
      <alignment vertical="center" wrapText="1" readingOrder="1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vertical="center" wrapText="1" readingOrder="1"/>
    </xf>
    <xf numFmtId="164" fontId="7" fillId="2" borderId="10" xfId="0" applyNumberFormat="1" applyFont="1" applyFill="1" applyBorder="1" applyAlignment="1">
      <alignment vertical="center" wrapText="1" readingOrder="1"/>
    </xf>
    <xf numFmtId="164" fontId="7" fillId="2" borderId="1" xfId="0" applyNumberFormat="1" applyFont="1" applyFill="1" applyBorder="1" applyAlignment="1">
      <alignment vertical="center" wrapText="1" readingOrder="1"/>
    </xf>
    <xf numFmtId="164" fontId="7" fillId="2" borderId="53" xfId="0" applyNumberFormat="1" applyFont="1" applyFill="1" applyBorder="1" applyAlignment="1">
      <alignment vertical="center" wrapText="1" readingOrder="1"/>
    </xf>
    <xf numFmtId="164" fontId="7" fillId="3" borderId="1" xfId="0" applyNumberFormat="1" applyFont="1" applyFill="1" applyBorder="1" applyAlignment="1">
      <alignment vertical="center" wrapText="1" readingOrder="1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164" fontId="7" fillId="3" borderId="1" xfId="0" applyNumberFormat="1" applyFont="1" applyFill="1" applyBorder="1" applyAlignment="1">
      <alignment horizontal="left" vertical="center" wrapText="1" indent="1" readingOrder="1"/>
    </xf>
    <xf numFmtId="164" fontId="5" fillId="3" borderId="1" xfId="0" applyNumberFormat="1" applyFont="1" applyFill="1" applyBorder="1" applyAlignment="1">
      <alignment vertical="center" wrapText="1" readingOrder="1"/>
    </xf>
    <xf numFmtId="164" fontId="5" fillId="0" borderId="1" xfId="0" applyNumberFormat="1" applyFont="1" applyBorder="1" applyAlignment="1">
      <alignment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left" vertical="center" wrapText="1" indent="2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left" vertical="center" wrapText="1" indent="3" readingOrder="1"/>
    </xf>
    <xf numFmtId="164" fontId="3" fillId="0" borderId="35" xfId="0" applyNumberFormat="1" applyFont="1" applyBorder="1" applyAlignment="1">
      <alignment horizontal="left" vertical="center" wrapText="1" readingOrder="1"/>
    </xf>
    <xf numFmtId="49" fontId="3" fillId="0" borderId="35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4" readingOrder="1"/>
    </xf>
    <xf numFmtId="164" fontId="3" fillId="0" borderId="41" xfId="0" applyNumberFormat="1" applyFont="1" applyBorder="1" applyAlignment="1">
      <alignment vertical="center" wrapText="1" readingOrder="1"/>
    </xf>
    <xf numFmtId="164" fontId="3" fillId="0" borderId="2" xfId="0" applyNumberFormat="1" applyFont="1" applyBorder="1" applyAlignment="1">
      <alignment horizontal="left" vertical="center" wrapText="1" readingOrder="1"/>
    </xf>
    <xf numFmtId="164" fontId="3" fillId="0" borderId="40" xfId="0" applyNumberFormat="1" applyFont="1" applyBorder="1" applyAlignment="1">
      <alignment horizontal="left" vertical="center" wrapText="1" indent="4" readingOrder="1"/>
    </xf>
    <xf numFmtId="164" fontId="3" fillId="0" borderId="1" xfId="0" applyNumberFormat="1" applyFont="1" applyBorder="1" applyAlignment="1">
      <alignment horizontal="left" vertical="center" wrapText="1" readingOrder="1"/>
    </xf>
    <xf numFmtId="49" fontId="3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left" vertical="center" wrapText="1" indent="4" readingOrder="1"/>
    </xf>
    <xf numFmtId="164" fontId="3" fillId="0" borderId="41" xfId="0" applyNumberFormat="1" applyFont="1" applyBorder="1" applyAlignment="1">
      <alignment horizontal="left" vertical="center" wrapText="1" readingOrder="1"/>
    </xf>
    <xf numFmtId="49" fontId="3" fillId="0" borderId="41" xfId="0" applyNumberFormat="1" applyFont="1" applyBorder="1" applyAlignment="1">
      <alignment horizontal="center" vertical="center" wrapText="1" readingOrder="1"/>
    </xf>
    <xf numFmtId="164" fontId="8" fillId="0" borderId="41" xfId="0" applyNumberFormat="1" applyFont="1" applyBorder="1" applyAlignment="1">
      <alignment horizontal="left" vertical="center" wrapText="1" indent="4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left" vertical="center" wrapText="1" indent="4" readingOrder="1"/>
    </xf>
    <xf numFmtId="164" fontId="3" fillId="0" borderId="3" xfId="0" applyNumberFormat="1" applyFont="1" applyBorder="1" applyAlignment="1">
      <alignment horizontal="center" vertical="center" wrapText="1" readingOrder="1"/>
    </xf>
    <xf numFmtId="164" fontId="3" fillId="0" borderId="32" xfId="0" applyNumberFormat="1" applyFont="1" applyBorder="1" applyAlignment="1">
      <alignment horizontal="left" vertical="center" wrapText="1" indent="4" readingOrder="1"/>
    </xf>
    <xf numFmtId="164" fontId="3" fillId="0" borderId="40" xfId="0" applyNumberFormat="1" applyFont="1" applyBorder="1" applyAlignment="1">
      <alignment horizontal="center" vertical="center" wrapText="1" readingOrder="1"/>
    </xf>
    <xf numFmtId="164" fontId="3" fillId="0" borderId="19" xfId="0" applyNumberFormat="1" applyFont="1" applyBorder="1" applyAlignment="1">
      <alignment horizontal="center" vertical="center" wrapText="1" readingOrder="1"/>
    </xf>
    <xf numFmtId="164" fontId="3" fillId="0" borderId="19" xfId="0" applyNumberFormat="1" applyFont="1" applyBorder="1" applyAlignment="1">
      <alignment horizontal="left" vertical="center" wrapText="1" indent="4" readingOrder="1"/>
    </xf>
    <xf numFmtId="164" fontId="3" fillId="0" borderId="35" xfId="0" applyNumberFormat="1" applyFont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164" fontId="7" fillId="4" borderId="0" xfId="0" applyNumberFormat="1" applyFont="1" applyFill="1"/>
    <xf numFmtId="0" fontId="9" fillId="2" borderId="41" xfId="0" applyFont="1" applyFill="1" applyBorder="1" applyAlignment="1">
      <alignment vertical="center" wrapText="1" readingOrder="1"/>
    </xf>
    <xf numFmtId="0" fontId="9" fillId="2" borderId="41" xfId="0" applyFont="1" applyFill="1" applyBorder="1" applyAlignment="1">
      <alignment horizontal="center" vertical="center" wrapText="1" readingOrder="1"/>
    </xf>
    <xf numFmtId="164" fontId="7" fillId="2" borderId="41" xfId="0" applyNumberFormat="1" applyFont="1" applyFill="1" applyBorder="1" applyAlignment="1">
      <alignment horizontal="left" vertical="center" wrapText="1" indent="1" readingOrder="1"/>
    </xf>
    <xf numFmtId="164" fontId="7" fillId="2" borderId="40" xfId="0" applyNumberFormat="1" applyFont="1" applyFill="1" applyBorder="1" applyAlignment="1">
      <alignment vertical="center" wrapText="1" readingOrder="1"/>
    </xf>
    <xf numFmtId="164" fontId="3" fillId="2" borderId="3" xfId="0" applyNumberFormat="1" applyFont="1" applyFill="1" applyBorder="1" applyAlignment="1">
      <alignment vertical="center" wrapText="1" readingOrder="1"/>
    </xf>
    <xf numFmtId="164" fontId="3" fillId="2" borderId="4" xfId="0" applyNumberFormat="1" applyFont="1" applyFill="1" applyBorder="1" applyAlignment="1">
      <alignment vertical="center" wrapText="1" readingOrder="1"/>
    </xf>
    <xf numFmtId="164" fontId="5" fillId="4" borderId="1" xfId="0" applyNumberFormat="1" applyFont="1" applyFill="1" applyBorder="1" applyAlignment="1">
      <alignment vertical="center" wrapText="1" readingOrder="1"/>
    </xf>
    <xf numFmtId="164" fontId="5" fillId="4" borderId="1" xfId="0" applyNumberFormat="1" applyFont="1" applyFill="1" applyBorder="1" applyAlignment="1">
      <alignment horizontal="center" vertical="center" wrapText="1" readingOrder="1"/>
    </xf>
    <xf numFmtId="164" fontId="5" fillId="4" borderId="1" xfId="0" applyNumberFormat="1" applyFont="1" applyFill="1" applyBorder="1" applyAlignment="1">
      <alignment horizontal="left" vertical="center" wrapText="1" indent="2" readingOrder="1"/>
    </xf>
    <xf numFmtId="164" fontId="10" fillId="0" borderId="0" xfId="0" applyNumberFormat="1" applyFont="1"/>
    <xf numFmtId="164" fontId="3" fillId="4" borderId="1" xfId="0" applyNumberFormat="1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left" vertical="center" wrapText="1" indent="3" readingOrder="1"/>
    </xf>
    <xf numFmtId="164" fontId="3" fillId="0" borderId="5" xfId="0" applyNumberFormat="1" applyFont="1" applyBorder="1" applyAlignment="1">
      <alignment horizontal="center" vertical="center" wrapText="1" readingOrder="1"/>
    </xf>
    <xf numFmtId="164" fontId="3" fillId="0" borderId="35" xfId="0" applyNumberFormat="1" applyFont="1" applyBorder="1" applyAlignment="1">
      <alignment horizontal="left" vertical="center" wrapText="1" indent="4" readingOrder="1"/>
    </xf>
    <xf numFmtId="164" fontId="7" fillId="3" borderId="41" xfId="0" applyNumberFormat="1" applyFont="1" applyFill="1" applyBorder="1" applyAlignment="1">
      <alignment horizontal="center" vertical="center" wrapText="1" readingOrder="1"/>
    </xf>
    <xf numFmtId="164" fontId="7" fillId="3" borderId="41" xfId="0" applyNumberFormat="1" applyFont="1" applyFill="1" applyBorder="1" applyAlignment="1">
      <alignment horizontal="left" vertical="center" wrapText="1" indent="1" readingOrder="1"/>
    </xf>
    <xf numFmtId="164" fontId="3" fillId="0" borderId="40" xfId="0" applyNumberFormat="1" applyFont="1" applyBorder="1" applyAlignment="1">
      <alignment horizontal="left" vertical="center" wrapText="1" indent="3" readingOrder="1"/>
    </xf>
    <xf numFmtId="164" fontId="4" fillId="2" borderId="1" xfId="0" applyNumberFormat="1" applyFont="1" applyFill="1" applyBorder="1" applyAlignment="1">
      <alignment horizontal="left" vertical="center" wrapText="1" indent="1" readingOrder="1"/>
    </xf>
    <xf numFmtId="164" fontId="7" fillId="3" borderId="1" xfId="0" applyNumberFormat="1" applyFont="1" applyFill="1" applyBorder="1" applyAlignment="1">
      <alignment horizontal="left" vertical="center" wrapText="1" indent="2" readingOrder="1"/>
    </xf>
    <xf numFmtId="164" fontId="5" fillId="4" borderId="1" xfId="0" applyNumberFormat="1" applyFont="1" applyFill="1" applyBorder="1" applyAlignment="1">
      <alignment horizontal="left" vertical="center" wrapText="1" indent="3" readingOrder="1"/>
    </xf>
    <xf numFmtId="0" fontId="11" fillId="0" borderId="54" xfId="0" applyFont="1" applyBorder="1" applyAlignment="1">
      <alignment vertical="center" wrapText="1" readingOrder="1"/>
    </xf>
    <xf numFmtId="0" fontId="11" fillId="0" borderId="35" xfId="0" applyFont="1" applyBorder="1" applyAlignment="1">
      <alignment horizontal="left" vertical="center" wrapText="1" indent="4" readingOrder="1"/>
    </xf>
    <xf numFmtId="164" fontId="7" fillId="3" borderId="41" xfId="0" applyNumberFormat="1" applyFont="1" applyFill="1" applyBorder="1" applyAlignment="1">
      <alignment vertical="center" wrapText="1" readingOrder="1"/>
    </xf>
    <xf numFmtId="164" fontId="3" fillId="0" borderId="41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3" readingOrder="1"/>
    </xf>
    <xf numFmtId="164" fontId="7" fillId="0" borderId="40" xfId="0" applyNumberFormat="1" applyFont="1" applyBorder="1" applyAlignment="1">
      <alignment vertical="center" wrapText="1" readingOrder="1"/>
    </xf>
    <xf numFmtId="164" fontId="4" fillId="5" borderId="1" xfId="0" applyNumberFormat="1" applyFont="1" applyFill="1" applyBorder="1" applyAlignment="1">
      <alignment horizontal="left" vertical="center" wrapText="1" readingOrder="1"/>
    </xf>
    <xf numFmtId="164" fontId="4" fillId="5" borderId="1" xfId="0" applyNumberFormat="1" applyFont="1" applyFill="1" applyBorder="1" applyAlignment="1">
      <alignment horizontal="center" vertical="center" wrapText="1" readingOrder="1"/>
    </xf>
    <xf numFmtId="164" fontId="4" fillId="5" borderId="1" xfId="0" applyNumberFormat="1" applyFont="1" applyFill="1" applyBorder="1" applyAlignment="1">
      <alignment vertical="center" wrapText="1" readingOrder="1"/>
    </xf>
    <xf numFmtId="0" fontId="12" fillId="0" borderId="55" xfId="0" applyFont="1" applyBorder="1" applyAlignment="1">
      <alignment vertical="center" wrapText="1" readingOrder="1"/>
    </xf>
    <xf numFmtId="0" fontId="12" fillId="0" borderId="55" xfId="0" applyFont="1" applyBorder="1" applyAlignment="1">
      <alignment horizontal="left" vertical="center" wrapText="1" readingOrder="1"/>
    </xf>
    <xf numFmtId="0" fontId="3" fillId="0" borderId="0" xfId="0" applyFont="1"/>
    <xf numFmtId="0" fontId="4" fillId="0" borderId="0" xfId="0" applyFont="1" applyAlignment="1" applyProtection="1">
      <alignment horizontal="left"/>
      <protection locked="0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17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/>
    <xf numFmtId="3" fontId="11" fillId="3" borderId="4" xfId="0" applyNumberFormat="1" applyFont="1" applyFill="1" applyBorder="1" applyAlignment="1">
      <alignment vertical="center" wrapText="1" readingOrder="1"/>
    </xf>
    <xf numFmtId="164" fontId="5" fillId="0" borderId="3" xfId="0" applyNumberFormat="1" applyFont="1" applyBorder="1" applyAlignment="1">
      <alignment vertical="center" wrapText="1" readingOrder="1"/>
    </xf>
    <xf numFmtId="164" fontId="5" fillId="0" borderId="3" xfId="0" applyNumberFormat="1" applyFont="1" applyBorder="1" applyAlignment="1">
      <alignment horizontal="center" vertical="center" wrapText="1" readingOrder="1"/>
    </xf>
    <xf numFmtId="164" fontId="3" fillId="0" borderId="2" xfId="0" applyNumberFormat="1" applyFont="1" applyBorder="1" applyAlignment="1">
      <alignment horizontal="center" vertical="center" wrapText="1" readingOrder="1"/>
    </xf>
    <xf numFmtId="3" fontId="11" fillId="0" borderId="4" xfId="0" applyNumberFormat="1" applyFont="1" applyBorder="1" applyAlignment="1">
      <alignment vertical="center" wrapText="1" readingOrder="1"/>
    </xf>
    <xf numFmtId="164" fontId="4" fillId="3" borderId="1" xfId="0" applyNumberFormat="1" applyFont="1" applyFill="1" applyBorder="1" applyAlignment="1">
      <alignment horizontal="left" vertical="center" wrapText="1" readingOrder="1"/>
    </xf>
    <xf numFmtId="0" fontId="16" fillId="0" borderId="55" xfId="0" applyFont="1" applyBorder="1" applyAlignment="1">
      <alignment horizontal="left" vertical="center" wrapText="1" readingOrder="1"/>
    </xf>
    <xf numFmtId="3" fontId="5" fillId="3" borderId="1" xfId="0" applyNumberFormat="1" applyFont="1" applyFill="1" applyBorder="1" applyAlignment="1">
      <alignment vertical="center"/>
    </xf>
    <xf numFmtId="43" fontId="3" fillId="0" borderId="0" xfId="3" applyFont="1"/>
    <xf numFmtId="43" fontId="3" fillId="0" borderId="0" xfId="0" applyNumberFormat="1" applyFont="1"/>
    <xf numFmtId="164" fontId="5" fillId="5" borderId="1" xfId="0" applyNumberFormat="1" applyFont="1" applyFill="1" applyBorder="1" applyAlignment="1">
      <alignment horizontal="center" vertical="center" wrapText="1" readingOrder="1"/>
    </xf>
    <xf numFmtId="3" fontId="17" fillId="5" borderId="1" xfId="0" applyNumberFormat="1" applyFont="1" applyFill="1" applyBorder="1" applyAlignment="1">
      <alignment horizontal="center" vertical="center" wrapText="1" readingOrder="1"/>
    </xf>
    <xf numFmtId="164" fontId="7" fillId="5" borderId="1" xfId="0" applyNumberFormat="1" applyFont="1" applyFill="1" applyBorder="1" applyAlignment="1">
      <alignment vertical="center" wrapText="1" readingOrder="1"/>
    </xf>
    <xf numFmtId="164" fontId="7" fillId="5" borderId="1" xfId="0" applyNumberFormat="1" applyFont="1" applyFill="1" applyBorder="1" applyAlignment="1">
      <alignment horizontal="center" vertical="center" wrapText="1" readingOrder="1"/>
    </xf>
    <xf numFmtId="164" fontId="7" fillId="5" borderId="1" xfId="0" applyNumberFormat="1" applyFont="1" applyFill="1" applyBorder="1" applyAlignment="1">
      <alignment horizontal="left" vertical="center" wrapText="1" readingOrder="1"/>
    </xf>
    <xf numFmtId="0" fontId="7" fillId="0" borderId="0" xfId="0" applyFont="1"/>
    <xf numFmtId="164" fontId="5" fillId="2" borderId="1" xfId="0" applyNumberFormat="1" applyFont="1" applyFill="1" applyBorder="1" applyAlignment="1">
      <alignment vertical="center" wrapText="1" readingOrder="1"/>
    </xf>
    <xf numFmtId="164" fontId="5" fillId="2" borderId="1" xfId="0" applyNumberFormat="1" applyFont="1" applyFill="1" applyBorder="1" applyAlignment="1">
      <alignment horizontal="left" vertical="center" wrapText="1" inden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left" vertical="center" wrapText="1" indent="1" readingOrder="1"/>
    </xf>
    <xf numFmtId="164" fontId="5" fillId="4" borderId="1" xfId="0" applyNumberFormat="1" applyFont="1" applyFill="1" applyBorder="1" applyAlignment="1">
      <alignment horizontal="left" vertical="center" wrapText="1" indent="1" readingOrder="1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left" vertical="center" wrapText="1" indent="2" readingOrder="1"/>
    </xf>
    <xf numFmtId="0" fontId="18" fillId="0" borderId="1" xfId="0" applyFont="1" applyBorder="1" applyAlignment="1">
      <alignment vertical="center" wrapText="1" readingOrder="1"/>
    </xf>
    <xf numFmtId="164" fontId="5" fillId="0" borderId="1" xfId="0" applyNumberFormat="1" applyFont="1" applyBorder="1" applyAlignment="1">
      <alignment horizontal="left" vertical="center" wrapText="1" indent="1" readingOrder="1"/>
    </xf>
    <xf numFmtId="0" fontId="16" fillId="0" borderId="1" xfId="0" applyFont="1" applyBorder="1" applyAlignment="1">
      <alignment vertical="center" wrapText="1" readingOrder="1"/>
    </xf>
    <xf numFmtId="0" fontId="17" fillId="3" borderId="1" xfId="0" applyFont="1" applyFill="1" applyBorder="1" applyAlignment="1">
      <alignment vertical="center" wrapText="1" readingOrder="1"/>
    </xf>
    <xf numFmtId="0" fontId="17" fillId="3" borderId="1" xfId="0" applyFont="1" applyFill="1" applyBorder="1" applyAlignment="1">
      <alignment horizontal="center" vertical="center" wrapText="1" readingOrder="1"/>
    </xf>
    <xf numFmtId="164" fontId="3" fillId="3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justify" vertical="center" wrapText="1" readingOrder="1"/>
    </xf>
    <xf numFmtId="0" fontId="2" fillId="0" borderId="0" xfId="0" applyFont="1"/>
    <xf numFmtId="0" fontId="4" fillId="0" borderId="0" xfId="0" applyFont="1"/>
    <xf numFmtId="164" fontId="4" fillId="4" borderId="0" xfId="0" applyNumberFormat="1" applyFont="1" applyFill="1" applyAlignment="1" applyProtection="1">
      <alignment horizontal="left"/>
      <protection locked="0"/>
    </xf>
    <xf numFmtId="164" fontId="3" fillId="4" borderId="0" xfId="0" applyNumberFormat="1" applyFont="1" applyFill="1" applyAlignment="1">
      <alignment horizontal="center"/>
    </xf>
    <xf numFmtId="164" fontId="3" fillId="4" borderId="0" xfId="0" applyNumberFormat="1" applyFont="1" applyFill="1"/>
    <xf numFmtId="164" fontId="5" fillId="4" borderId="0" xfId="0" applyNumberFormat="1" applyFont="1" applyFill="1" applyAlignment="1">
      <alignment horizontal="right"/>
    </xf>
    <xf numFmtId="164" fontId="5" fillId="4" borderId="0" xfId="0" applyNumberFormat="1" applyFont="1" applyFill="1"/>
    <xf numFmtId="164" fontId="2" fillId="4" borderId="0" xfId="0" applyNumberFormat="1" applyFont="1" applyFill="1"/>
    <xf numFmtId="164" fontId="4" fillId="4" borderId="0" xfId="0" applyNumberFormat="1" applyFont="1" applyFill="1"/>
    <xf numFmtId="0" fontId="4" fillId="4" borderId="60" xfId="0" applyFont="1" applyFill="1" applyBorder="1"/>
    <xf numFmtId="0" fontId="4" fillId="4" borderId="61" xfId="0" applyFont="1" applyFill="1" applyBorder="1"/>
    <xf numFmtId="0" fontId="5" fillId="4" borderId="60" xfId="0" applyFont="1" applyFill="1" applyBorder="1"/>
    <xf numFmtId="0" fontId="5" fillId="4" borderId="61" xfId="0" applyFont="1" applyFill="1" applyBorder="1" applyAlignment="1">
      <alignment horizontal="right"/>
    </xf>
    <xf numFmtId="164" fontId="3" fillId="0" borderId="19" xfId="0" applyNumberFormat="1" applyFont="1" applyBorder="1" applyAlignment="1">
      <alignment horizontal="left" vertical="center" wrapText="1" indent="3" readingOrder="1"/>
    </xf>
    <xf numFmtId="0" fontId="3" fillId="4" borderId="0" xfId="0" applyFont="1" applyFill="1"/>
    <xf numFmtId="0" fontId="2" fillId="4" borderId="0" xfId="0" applyFont="1" applyFill="1"/>
    <xf numFmtId="0" fontId="4" fillId="4" borderId="0" xfId="0" applyFont="1" applyFill="1"/>
    <xf numFmtId="0" fontId="4" fillId="4" borderId="0" xfId="0" applyFont="1" applyFill="1" applyAlignment="1" applyProtection="1">
      <alignment horizontal="left"/>
      <protection locked="0"/>
    </xf>
    <xf numFmtId="3" fontId="3" fillId="4" borderId="0" xfId="0" applyNumberFormat="1" applyFont="1" applyFill="1"/>
    <xf numFmtId="3" fontId="5" fillId="4" borderId="0" xfId="0" applyNumberFormat="1" applyFont="1" applyFill="1" applyAlignment="1">
      <alignment horizontal="right"/>
    </xf>
    <xf numFmtId="0" fontId="5" fillId="4" borderId="0" xfId="0" applyFont="1" applyFill="1"/>
    <xf numFmtId="3" fontId="5" fillId="4" borderId="0" xfId="0" applyNumberFormat="1" applyFont="1" applyFill="1"/>
    <xf numFmtId="164" fontId="3" fillId="4" borderId="0" xfId="0" applyNumberFormat="1" applyFont="1" applyFill="1" applyAlignment="1">
      <alignment vertical="center"/>
    </xf>
    <xf numFmtId="164" fontId="13" fillId="4" borderId="0" xfId="0" applyNumberFormat="1" applyFont="1" applyFill="1"/>
    <xf numFmtId="164" fontId="14" fillId="4" borderId="0" xfId="0" applyNumberFormat="1" applyFont="1" applyFill="1"/>
    <xf numFmtId="165" fontId="3" fillId="4" borderId="0" xfId="1" applyFont="1" applyFill="1" applyBorder="1"/>
    <xf numFmtId="165" fontId="13" fillId="4" borderId="0" xfId="1" applyFont="1" applyFill="1" applyBorder="1"/>
    <xf numFmtId="164" fontId="3" fillId="4" borderId="0" xfId="0" applyNumberFormat="1" applyFont="1" applyFill="1" applyAlignment="1">
      <alignment wrapText="1"/>
    </xf>
    <xf numFmtId="166" fontId="16" fillId="4" borderId="55" xfId="0" applyNumberFormat="1" applyFont="1" applyFill="1" applyBorder="1" applyAlignment="1">
      <alignment horizontal="right" vertical="center" wrapText="1" readingOrder="1"/>
    </xf>
    <xf numFmtId="164" fontId="5" fillId="4" borderId="0" xfId="0" applyNumberFormat="1" applyFont="1" applyFill="1" applyAlignment="1">
      <alignment horizontal="center" vertical="center"/>
    </xf>
    <xf numFmtId="10" fontId="3" fillId="4" borderId="0" xfId="2" applyNumberFormat="1" applyFont="1" applyFill="1" applyBorder="1" applyAlignment="1">
      <alignment vertical="center"/>
    </xf>
    <xf numFmtId="164" fontId="6" fillId="4" borderId="0" xfId="0" applyNumberFormat="1" applyFont="1" applyFill="1"/>
    <xf numFmtId="10" fontId="10" fillId="4" borderId="0" xfId="2" applyNumberFormat="1" applyFont="1" applyFill="1" applyBorder="1" applyAlignment="1">
      <alignment vertical="center"/>
    </xf>
    <xf numFmtId="164" fontId="10" fillId="4" borderId="0" xfId="0" applyNumberFormat="1" applyFont="1" applyFill="1"/>
    <xf numFmtId="165" fontId="3" fillId="4" borderId="0" xfId="1" applyFont="1" applyFill="1" applyBorder="1" applyAlignment="1">
      <alignment vertical="center"/>
    </xf>
    <xf numFmtId="0" fontId="3" fillId="4" borderId="0" xfId="2" applyNumberFormat="1" applyFont="1" applyFill="1" applyBorder="1" applyAlignment="1">
      <alignment vertical="center"/>
    </xf>
    <xf numFmtId="166" fontId="16" fillId="4" borderId="0" xfId="0" applyNumberFormat="1" applyFont="1" applyFill="1" applyAlignment="1">
      <alignment horizontal="right" vertical="center" wrapText="1" readingOrder="1"/>
    </xf>
    <xf numFmtId="165" fontId="5" fillId="4" borderId="0" xfId="1" applyFont="1" applyFill="1"/>
    <xf numFmtId="165" fontId="3" fillId="4" borderId="0" xfId="1" applyFont="1" applyFill="1"/>
    <xf numFmtId="43" fontId="3" fillId="4" borderId="0" xfId="0" applyNumberFormat="1" applyFont="1" applyFill="1"/>
    <xf numFmtId="3" fontId="6" fillId="4" borderId="0" xfId="0" applyNumberFormat="1" applyFont="1" applyFill="1"/>
    <xf numFmtId="0" fontId="6" fillId="4" borderId="0" xfId="0" applyFont="1" applyFill="1"/>
    <xf numFmtId="3" fontId="10" fillId="4" borderId="0" xfId="0" applyNumberFormat="1" applyFont="1" applyFill="1"/>
    <xf numFmtId="0" fontId="7" fillId="4" borderId="0" xfId="0" applyFont="1" applyFill="1"/>
    <xf numFmtId="0" fontId="16" fillId="4" borderId="0" xfId="0" applyFont="1" applyFill="1" applyAlignment="1">
      <alignment vertical="center" wrapText="1" readingOrder="1"/>
    </xf>
    <xf numFmtId="165" fontId="15" fillId="4" borderId="0" xfId="1" applyFont="1" applyFill="1" applyBorder="1"/>
    <xf numFmtId="167" fontId="15" fillId="4" borderId="0" xfId="1" applyNumberFormat="1" applyFont="1" applyFill="1" applyBorder="1"/>
    <xf numFmtId="167" fontId="3" fillId="4" borderId="0" xfId="0" applyNumberFormat="1" applyFont="1" applyFill="1"/>
    <xf numFmtId="3" fontId="17" fillId="5" borderId="41" xfId="0" applyNumberFormat="1" applyFont="1" applyFill="1" applyBorder="1" applyAlignment="1">
      <alignment horizontal="center" vertical="center" wrapText="1" readingOrder="1"/>
    </xf>
    <xf numFmtId="0" fontId="7" fillId="4" borderId="56" xfId="0" applyFont="1" applyFill="1" applyBorder="1" applyAlignment="1">
      <alignment horizontal="left" vertical="center"/>
    </xf>
    <xf numFmtId="0" fontId="7" fillId="4" borderId="57" xfId="0" applyFont="1" applyFill="1" applyBorder="1" applyAlignment="1">
      <alignment horizontal="left" vertical="center"/>
    </xf>
    <xf numFmtId="0" fontId="7" fillId="4" borderId="58" xfId="0" applyFont="1" applyFill="1" applyBorder="1" applyAlignment="1">
      <alignment horizontal="left" vertical="center"/>
    </xf>
    <xf numFmtId="0" fontId="7" fillId="4" borderId="59" xfId="0" applyFont="1" applyFill="1" applyBorder="1" applyAlignment="1">
      <alignment horizontal="left" vertical="center"/>
    </xf>
    <xf numFmtId="164" fontId="5" fillId="4" borderId="56" xfId="0" applyNumberFormat="1" applyFont="1" applyFill="1" applyBorder="1" applyAlignment="1">
      <alignment horizontal="left"/>
    </xf>
    <xf numFmtId="164" fontId="5" fillId="4" borderId="57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5" fillId="3" borderId="5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4">
    <cellStyle name="Millares" xfId="1" builtinId="3"/>
    <cellStyle name="Millares 2" xfId="3" xr:uid="{0D17BAD0-B28A-4781-AB9E-08AD6B1DBD4E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76199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028E0A-8735-4984-AE0B-E6BBBA7AF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3974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0</xdr:row>
      <xdr:rowOff>9525</xdr:rowOff>
    </xdr:from>
    <xdr:to>
      <xdr:col>2</xdr:col>
      <xdr:colOff>1619251</xdr:colOff>
      <xdr:row>2</xdr:row>
      <xdr:rowOff>133350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F32A4DC5-097E-4DF5-8966-5D6D598DA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9525"/>
          <a:ext cx="150495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116633</xdr:colOff>
      <xdr:row>0</xdr:row>
      <xdr:rowOff>19439</xdr:rowOff>
    </xdr:from>
    <xdr:to>
      <xdr:col>1</xdr:col>
      <xdr:colOff>177087</xdr:colOff>
      <xdr:row>2</xdr:row>
      <xdr:rowOff>144819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1BADB5-8CC0-4E0C-B36D-BA7B200E8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33" y="19439"/>
          <a:ext cx="1323974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9719</xdr:colOff>
      <xdr:row>0</xdr:row>
      <xdr:rowOff>38878</xdr:rowOff>
    </xdr:from>
    <xdr:to>
      <xdr:col>2</xdr:col>
      <xdr:colOff>1370434</xdr:colOff>
      <xdr:row>2</xdr:row>
      <xdr:rowOff>105437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991AE2F-1E22-4CBA-8E38-12BCC018A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663" y="38878"/>
          <a:ext cx="1360715" cy="465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1323974</xdr:colOff>
      <xdr:row>2</xdr:row>
      <xdr:rowOff>136922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0C820E-41C1-46DD-93F7-68B3BD8A7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3974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1092824</xdr:colOff>
      <xdr:row>2</xdr:row>
      <xdr:rowOff>78101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45B45FF-3BA4-4A24-AA3F-9CAF6232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734" y="0"/>
          <a:ext cx="1360715" cy="465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7C8A-C253-444F-AE89-686A44666F6E}">
  <dimension ref="A1:HR966"/>
  <sheetViews>
    <sheetView tabSelected="1" zoomScaleNormal="100" workbookViewId="0">
      <pane ySplit="6" topLeftCell="A106" activePane="bottomLeft" state="frozen"/>
      <selection pane="bottomLeft" sqref="A1:C3"/>
    </sheetView>
  </sheetViews>
  <sheetFormatPr baseColWidth="10" defaultRowHeight="11.25" x14ac:dyDescent="0.2"/>
  <cols>
    <col min="1" max="1" width="18.7109375" style="1" customWidth="1"/>
    <col min="2" max="2" width="4" style="2" bestFit="1" customWidth="1"/>
    <col min="3" max="3" width="48.5703125" style="1" customWidth="1"/>
    <col min="4" max="7" width="14.5703125" style="1" customWidth="1"/>
    <col min="8" max="9" width="14.5703125" style="1" hidden="1" customWidth="1"/>
    <col min="10" max="10" width="14.5703125" style="1" customWidth="1"/>
    <col min="11" max="19" width="14.5703125" style="1" hidden="1" customWidth="1"/>
    <col min="20" max="20" width="14.5703125" style="1" customWidth="1"/>
    <col min="21" max="22" width="14.5703125" style="1" hidden="1" customWidth="1"/>
    <col min="23" max="23" width="14.5703125" style="1" customWidth="1"/>
    <col min="24" max="32" width="14.5703125" style="1" hidden="1" customWidth="1"/>
    <col min="33" max="33" width="14.5703125" style="1" customWidth="1"/>
    <col min="34" max="35" width="14.5703125" style="1" hidden="1" customWidth="1"/>
    <col min="36" max="36" width="14.5703125" style="1" customWidth="1"/>
    <col min="37" max="45" width="14.5703125" style="1" hidden="1" customWidth="1"/>
    <col min="46" max="46" width="14.5703125" style="1" customWidth="1"/>
    <col min="47" max="48" width="14.5703125" style="1" hidden="1" customWidth="1"/>
    <col min="49" max="49" width="14.5703125" style="1" customWidth="1"/>
    <col min="50" max="58" width="14.5703125" style="1" hidden="1" customWidth="1"/>
    <col min="59" max="59" width="22.85546875" style="1" customWidth="1"/>
    <col min="60" max="60" width="15.140625" style="230" bestFit="1" customWidth="1"/>
    <col min="61" max="61" width="12.5703125" style="212" bestFit="1" customWidth="1"/>
    <col min="62" max="62" width="15.140625" style="212" bestFit="1" customWidth="1"/>
    <col min="63" max="63" width="17.5703125" style="212" bestFit="1" customWidth="1"/>
    <col min="64" max="67" width="15.140625" style="212" bestFit="1" customWidth="1"/>
    <col min="68" max="226" width="11.42578125" style="212"/>
    <col min="227" max="16384" width="11.42578125" style="1"/>
  </cols>
  <sheetData>
    <row r="1" spans="1:226" ht="18" x14ac:dyDescent="0.25">
      <c r="A1" s="264"/>
      <c r="B1" s="264"/>
      <c r="C1" s="264"/>
      <c r="D1" s="265" t="s">
        <v>0</v>
      </c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15"/>
      <c r="AY1" s="215"/>
      <c r="AZ1" s="215"/>
      <c r="BA1" s="215"/>
      <c r="BB1" s="215"/>
      <c r="BC1" s="215"/>
      <c r="BD1" s="215"/>
      <c r="BE1" s="215"/>
      <c r="BF1" s="257" t="s">
        <v>326</v>
      </c>
      <c r="BG1" s="258"/>
    </row>
    <row r="2" spans="1:226" ht="12.75" x14ac:dyDescent="0.2">
      <c r="A2" s="264"/>
      <c r="B2" s="264"/>
      <c r="C2" s="264"/>
      <c r="D2" s="266" t="s">
        <v>1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16"/>
      <c r="AY2" s="216"/>
      <c r="AZ2" s="216"/>
      <c r="BA2" s="216"/>
      <c r="BB2" s="216"/>
      <c r="BC2" s="216"/>
      <c r="BD2" s="216"/>
      <c r="BE2" s="216"/>
      <c r="BF2" s="259" t="s">
        <v>327</v>
      </c>
      <c r="BG2" s="260"/>
    </row>
    <row r="3" spans="1:226" ht="13.5" thickBot="1" x14ac:dyDescent="0.25">
      <c r="A3" s="264"/>
      <c r="B3" s="264"/>
      <c r="C3" s="264"/>
      <c r="D3" s="266" t="s">
        <v>2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16"/>
      <c r="AY3" s="216"/>
      <c r="AZ3" s="216"/>
      <c r="BA3" s="216"/>
      <c r="BB3" s="216"/>
      <c r="BC3" s="216"/>
      <c r="BD3" s="216"/>
      <c r="BE3" s="216"/>
      <c r="BF3" s="217"/>
      <c r="BG3" s="218"/>
    </row>
    <row r="4" spans="1:226" ht="12.75" x14ac:dyDescent="0.2">
      <c r="A4" s="210" t="s">
        <v>3</v>
      </c>
      <c r="B4" s="21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3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61" t="s">
        <v>328</v>
      </c>
      <c r="BG4" s="262"/>
    </row>
    <row r="5" spans="1:226" ht="13.5" thickBot="1" x14ac:dyDescent="0.25">
      <c r="A5" s="210" t="s">
        <v>332</v>
      </c>
      <c r="B5" s="211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9"/>
      <c r="BG5" s="220"/>
    </row>
    <row r="6" spans="1:226" ht="35.25" customHeight="1" x14ac:dyDescent="0.2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17</v>
      </c>
      <c r="O6" s="4" t="s">
        <v>18</v>
      </c>
      <c r="P6" s="4" t="s">
        <v>19</v>
      </c>
      <c r="Q6" s="4" t="s">
        <v>20</v>
      </c>
      <c r="R6" s="4" t="s">
        <v>21</v>
      </c>
      <c r="S6" s="4" t="s">
        <v>22</v>
      </c>
      <c r="T6" s="4" t="s">
        <v>23</v>
      </c>
      <c r="U6" s="4" t="s">
        <v>24</v>
      </c>
      <c r="V6" s="4" t="s">
        <v>25</v>
      </c>
      <c r="W6" s="4" t="s">
        <v>26</v>
      </c>
      <c r="X6" s="4" t="s">
        <v>27</v>
      </c>
      <c r="Y6" s="4" t="s">
        <v>28</v>
      </c>
      <c r="Z6" s="4" t="s">
        <v>29</v>
      </c>
      <c r="AA6" s="4" t="s">
        <v>30</v>
      </c>
      <c r="AB6" s="4" t="s">
        <v>31</v>
      </c>
      <c r="AC6" s="4" t="s">
        <v>32</v>
      </c>
      <c r="AD6" s="4" t="s">
        <v>33</v>
      </c>
      <c r="AE6" s="4" t="s">
        <v>34</v>
      </c>
      <c r="AF6" s="4" t="s">
        <v>35</v>
      </c>
      <c r="AG6" s="4" t="s">
        <v>36</v>
      </c>
      <c r="AH6" s="4" t="s">
        <v>37</v>
      </c>
      <c r="AI6" s="4" t="s">
        <v>38</v>
      </c>
      <c r="AJ6" s="4" t="s">
        <v>39</v>
      </c>
      <c r="AK6" s="4" t="s">
        <v>40</v>
      </c>
      <c r="AL6" s="4" t="s">
        <v>41</v>
      </c>
      <c r="AM6" s="4" t="s">
        <v>42</v>
      </c>
      <c r="AN6" s="4" t="s">
        <v>43</v>
      </c>
      <c r="AO6" s="4" t="s">
        <v>44</v>
      </c>
      <c r="AP6" s="4" t="s">
        <v>45</v>
      </c>
      <c r="AQ6" s="4" t="s">
        <v>46</v>
      </c>
      <c r="AR6" s="4" t="s">
        <v>47</v>
      </c>
      <c r="AS6" s="4" t="s">
        <v>48</v>
      </c>
      <c r="AT6" s="4" t="s">
        <v>49</v>
      </c>
      <c r="AU6" s="4" t="s">
        <v>50</v>
      </c>
      <c r="AV6" s="4" t="s">
        <v>51</v>
      </c>
      <c r="AW6" s="4" t="s">
        <v>52</v>
      </c>
      <c r="AX6" s="4" t="s">
        <v>53</v>
      </c>
      <c r="AY6" s="4" t="s">
        <v>54</v>
      </c>
      <c r="AZ6" s="4" t="s">
        <v>55</v>
      </c>
      <c r="BA6" s="4" t="s">
        <v>56</v>
      </c>
      <c r="BB6" s="4" t="s">
        <v>57</v>
      </c>
      <c r="BC6" s="4" t="s">
        <v>58</v>
      </c>
      <c r="BD6" s="4" t="s">
        <v>59</v>
      </c>
      <c r="BE6" s="4" t="s">
        <v>60</v>
      </c>
      <c r="BF6" s="4" t="s">
        <v>61</v>
      </c>
      <c r="BG6" s="4" t="s">
        <v>62</v>
      </c>
      <c r="BH6" s="237"/>
    </row>
    <row r="7" spans="1:226" s="7" customFormat="1" ht="21" customHeight="1" x14ac:dyDescent="0.2">
      <c r="A7" s="5" t="s">
        <v>63</v>
      </c>
      <c r="B7" s="6"/>
      <c r="C7" s="5" t="s">
        <v>64</v>
      </c>
      <c r="D7" s="5">
        <f t="shared" ref="D7:BG7" si="0">+D8+D42+D99+D117</f>
        <v>153718925120</v>
      </c>
      <c r="E7" s="5">
        <f t="shared" si="0"/>
        <v>528618183</v>
      </c>
      <c r="F7" s="5">
        <f t="shared" si="0"/>
        <v>528618183</v>
      </c>
      <c r="G7" s="5">
        <f t="shared" si="0"/>
        <v>153718925120</v>
      </c>
      <c r="H7" s="5">
        <f t="shared" si="0"/>
        <v>145507782307.67999</v>
      </c>
      <c r="I7" s="5">
        <f t="shared" si="0"/>
        <v>2407309233.9899998</v>
      </c>
      <c r="J7" s="5">
        <f t="shared" si="0"/>
        <v>2584523406.5999999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 t="shared" si="0"/>
        <v>0</v>
      </c>
      <c r="Q7" s="5">
        <f t="shared" si="0"/>
        <v>0</v>
      </c>
      <c r="R7" s="5">
        <f t="shared" si="0"/>
        <v>0</v>
      </c>
      <c r="S7" s="5">
        <f t="shared" si="0"/>
        <v>0</v>
      </c>
      <c r="T7" s="5">
        <f t="shared" si="0"/>
        <v>150499614948.26999</v>
      </c>
      <c r="U7" s="5">
        <f t="shared" si="0"/>
        <v>15641961829.939999</v>
      </c>
      <c r="V7" s="5">
        <f t="shared" si="0"/>
        <v>9549951174.2099991</v>
      </c>
      <c r="W7" s="5">
        <f t="shared" si="0"/>
        <v>9662870250.8500004</v>
      </c>
      <c r="X7" s="5">
        <f t="shared" si="0"/>
        <v>0</v>
      </c>
      <c r="Y7" s="5">
        <f t="shared" si="0"/>
        <v>0</v>
      </c>
      <c r="Z7" s="5">
        <f t="shared" si="0"/>
        <v>0</v>
      </c>
      <c r="AA7" s="5">
        <f t="shared" si="0"/>
        <v>0</v>
      </c>
      <c r="AB7" s="5">
        <f t="shared" si="0"/>
        <v>0</v>
      </c>
      <c r="AC7" s="5">
        <f t="shared" si="0"/>
        <v>0</v>
      </c>
      <c r="AD7" s="5">
        <f t="shared" si="0"/>
        <v>0</v>
      </c>
      <c r="AE7" s="5">
        <f t="shared" si="0"/>
        <v>0</v>
      </c>
      <c r="AF7" s="5">
        <f t="shared" si="0"/>
        <v>0</v>
      </c>
      <c r="AG7" s="5">
        <f t="shared" si="0"/>
        <v>34854783255</v>
      </c>
      <c r="AH7" s="5">
        <f t="shared" si="0"/>
        <v>7800015336.8400002</v>
      </c>
      <c r="AI7" s="5">
        <f t="shared" si="0"/>
        <v>9417255295.75</v>
      </c>
      <c r="AJ7" s="5">
        <f t="shared" si="0"/>
        <v>11988365653.48</v>
      </c>
      <c r="AK7" s="5">
        <f t="shared" si="0"/>
        <v>0</v>
      </c>
      <c r="AL7" s="5">
        <f t="shared" si="0"/>
        <v>0</v>
      </c>
      <c r="AM7" s="5">
        <f t="shared" si="0"/>
        <v>0</v>
      </c>
      <c r="AN7" s="5">
        <f t="shared" si="0"/>
        <v>0</v>
      </c>
      <c r="AO7" s="5">
        <f t="shared" si="0"/>
        <v>0</v>
      </c>
      <c r="AP7" s="5">
        <f t="shared" si="0"/>
        <v>0</v>
      </c>
      <c r="AQ7" s="5">
        <f t="shared" si="0"/>
        <v>0</v>
      </c>
      <c r="AR7" s="5">
        <f t="shared" si="0"/>
        <v>0</v>
      </c>
      <c r="AS7" s="5">
        <f t="shared" si="0"/>
        <v>0</v>
      </c>
      <c r="AT7" s="5">
        <f t="shared" si="0"/>
        <v>29205636286.07</v>
      </c>
      <c r="AU7" s="5">
        <f t="shared" si="0"/>
        <v>7799931957.8400002</v>
      </c>
      <c r="AV7" s="5">
        <f t="shared" si="0"/>
        <v>9414376574.75</v>
      </c>
      <c r="AW7" s="5">
        <f t="shared" si="0"/>
        <v>11991327753.48</v>
      </c>
      <c r="AX7" s="5">
        <f t="shared" si="0"/>
        <v>0</v>
      </c>
      <c r="AY7" s="5">
        <f t="shared" si="0"/>
        <v>0</v>
      </c>
      <c r="AZ7" s="5">
        <f t="shared" si="0"/>
        <v>0</v>
      </c>
      <c r="BA7" s="5">
        <f t="shared" si="0"/>
        <v>0</v>
      </c>
      <c r="BB7" s="5">
        <f t="shared" si="0"/>
        <v>0</v>
      </c>
      <c r="BC7" s="5">
        <f t="shared" si="0"/>
        <v>0</v>
      </c>
      <c r="BD7" s="5">
        <f t="shared" si="0"/>
        <v>0</v>
      </c>
      <c r="BE7" s="5">
        <f t="shared" si="0"/>
        <v>0</v>
      </c>
      <c r="BF7" s="5">
        <f t="shared" si="0"/>
        <v>0</v>
      </c>
      <c r="BG7" s="5">
        <f t="shared" si="0"/>
        <v>29205636286.07</v>
      </c>
      <c r="BH7" s="238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  <c r="GL7" s="239"/>
      <c r="GM7" s="239"/>
      <c r="GN7" s="239"/>
      <c r="GO7" s="239"/>
      <c r="GP7" s="239"/>
      <c r="GQ7" s="239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9"/>
      <c r="HN7" s="239"/>
      <c r="HO7" s="239"/>
      <c r="HP7" s="239"/>
      <c r="HQ7" s="239"/>
      <c r="HR7" s="239"/>
    </row>
    <row r="8" spans="1:226" s="10" customFormat="1" ht="21" customHeight="1" x14ac:dyDescent="0.2">
      <c r="A8" s="8" t="s">
        <v>65</v>
      </c>
      <c r="B8" s="9"/>
      <c r="C8" s="8" t="s">
        <v>66</v>
      </c>
      <c r="D8" s="8">
        <f>+D9</f>
        <v>132371320140</v>
      </c>
      <c r="E8" s="8">
        <f t="shared" ref="E8:BG8" si="1">+E9</f>
        <v>0</v>
      </c>
      <c r="F8" s="8">
        <f t="shared" si="1"/>
        <v>0</v>
      </c>
      <c r="G8" s="8">
        <f t="shared" si="1"/>
        <v>132371320140</v>
      </c>
      <c r="H8" s="8">
        <f>+H9</f>
        <v>132371320140</v>
      </c>
      <c r="I8" s="8">
        <f t="shared" si="1"/>
        <v>0</v>
      </c>
      <c r="J8" s="8">
        <f t="shared" si="1"/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  <c r="O8" s="8">
        <f t="shared" si="1"/>
        <v>0</v>
      </c>
      <c r="P8" s="8">
        <f t="shared" si="1"/>
        <v>0</v>
      </c>
      <c r="Q8" s="8">
        <f t="shared" si="1"/>
        <v>0</v>
      </c>
      <c r="R8" s="8">
        <f t="shared" si="1"/>
        <v>0</v>
      </c>
      <c r="S8" s="8">
        <f t="shared" si="1"/>
        <v>0</v>
      </c>
      <c r="T8" s="8">
        <f t="shared" si="1"/>
        <v>132371320140</v>
      </c>
      <c r="U8" s="8">
        <f t="shared" si="1"/>
        <v>7360253784</v>
      </c>
      <c r="V8" s="8">
        <f t="shared" si="1"/>
        <v>8506367272</v>
      </c>
      <c r="W8" s="8">
        <f t="shared" si="1"/>
        <v>8878493362</v>
      </c>
      <c r="X8" s="8">
        <f t="shared" si="1"/>
        <v>0</v>
      </c>
      <c r="Y8" s="8">
        <f t="shared" si="1"/>
        <v>0</v>
      </c>
      <c r="Z8" s="8">
        <f t="shared" si="1"/>
        <v>0</v>
      </c>
      <c r="AA8" s="8">
        <f t="shared" si="1"/>
        <v>0</v>
      </c>
      <c r="AB8" s="8">
        <f t="shared" si="1"/>
        <v>0</v>
      </c>
      <c r="AC8" s="8">
        <f t="shared" si="1"/>
        <v>0</v>
      </c>
      <c r="AD8" s="8">
        <f t="shared" si="1"/>
        <v>0</v>
      </c>
      <c r="AE8" s="8">
        <f t="shared" si="1"/>
        <v>0</v>
      </c>
      <c r="AF8" s="8">
        <f t="shared" si="1"/>
        <v>0</v>
      </c>
      <c r="AG8" s="8">
        <f t="shared" si="1"/>
        <v>24745114418</v>
      </c>
      <c r="AH8" s="8">
        <f t="shared" si="1"/>
        <v>7359216996</v>
      </c>
      <c r="AI8" s="8">
        <f t="shared" si="1"/>
        <v>8504692818</v>
      </c>
      <c r="AJ8" s="8">
        <f t="shared" si="1"/>
        <v>8877441214</v>
      </c>
      <c r="AK8" s="8">
        <f t="shared" si="1"/>
        <v>0</v>
      </c>
      <c r="AL8" s="8">
        <f t="shared" si="1"/>
        <v>0</v>
      </c>
      <c r="AM8" s="8">
        <f t="shared" si="1"/>
        <v>0</v>
      </c>
      <c r="AN8" s="8">
        <f t="shared" si="1"/>
        <v>0</v>
      </c>
      <c r="AO8" s="8">
        <f t="shared" si="1"/>
        <v>0</v>
      </c>
      <c r="AP8" s="8">
        <f t="shared" si="1"/>
        <v>0</v>
      </c>
      <c r="AQ8" s="8">
        <f t="shared" si="1"/>
        <v>0</v>
      </c>
      <c r="AR8" s="8">
        <f t="shared" si="1"/>
        <v>0</v>
      </c>
      <c r="AS8" s="8">
        <f t="shared" si="1"/>
        <v>0</v>
      </c>
      <c r="AT8" s="8">
        <f t="shared" si="1"/>
        <v>24741351028</v>
      </c>
      <c r="AU8" s="8">
        <f t="shared" si="1"/>
        <v>7359216996</v>
      </c>
      <c r="AV8" s="8">
        <f t="shared" si="1"/>
        <v>8504692818</v>
      </c>
      <c r="AW8" s="8">
        <f t="shared" si="1"/>
        <v>8877441214</v>
      </c>
      <c r="AX8" s="8">
        <f t="shared" si="1"/>
        <v>0</v>
      </c>
      <c r="AY8" s="8">
        <f t="shared" si="1"/>
        <v>0</v>
      </c>
      <c r="AZ8" s="8">
        <f t="shared" si="1"/>
        <v>0</v>
      </c>
      <c r="BA8" s="8">
        <f t="shared" si="1"/>
        <v>0</v>
      </c>
      <c r="BB8" s="8">
        <f t="shared" si="1"/>
        <v>0</v>
      </c>
      <c r="BC8" s="8">
        <f t="shared" si="1"/>
        <v>0</v>
      </c>
      <c r="BD8" s="8">
        <f t="shared" si="1"/>
        <v>0</v>
      </c>
      <c r="BE8" s="8">
        <f t="shared" si="1"/>
        <v>0</v>
      </c>
      <c r="BF8" s="8">
        <f t="shared" si="1"/>
        <v>0</v>
      </c>
      <c r="BG8" s="8">
        <f t="shared" si="1"/>
        <v>24741351028</v>
      </c>
      <c r="BH8" s="238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  <c r="DP8" s="216"/>
      <c r="DQ8" s="216"/>
      <c r="DR8" s="216"/>
      <c r="DS8" s="216"/>
      <c r="DT8" s="216"/>
      <c r="DU8" s="216"/>
      <c r="DV8" s="216"/>
      <c r="DW8" s="216"/>
      <c r="DX8" s="216"/>
      <c r="DY8" s="216"/>
      <c r="DZ8" s="216"/>
      <c r="EA8" s="216"/>
      <c r="EB8" s="216"/>
      <c r="EC8" s="216"/>
      <c r="ED8" s="216"/>
      <c r="EE8" s="216"/>
      <c r="EF8" s="216"/>
      <c r="EG8" s="216"/>
      <c r="EH8" s="216"/>
      <c r="EI8" s="216"/>
      <c r="EJ8" s="216"/>
      <c r="EK8" s="216"/>
      <c r="EL8" s="216"/>
      <c r="EM8" s="216"/>
      <c r="EN8" s="216"/>
      <c r="EO8" s="216"/>
      <c r="EP8" s="216"/>
      <c r="EQ8" s="216"/>
      <c r="ER8" s="216"/>
      <c r="ES8" s="216"/>
      <c r="ET8" s="216"/>
      <c r="EU8" s="216"/>
      <c r="EV8" s="216"/>
      <c r="EW8" s="216"/>
      <c r="EX8" s="216"/>
      <c r="EY8" s="216"/>
      <c r="EZ8" s="216"/>
      <c r="FA8" s="216"/>
      <c r="FB8" s="216"/>
      <c r="FC8" s="216"/>
      <c r="FD8" s="216"/>
      <c r="FE8" s="216"/>
      <c r="FF8" s="216"/>
      <c r="FG8" s="216"/>
      <c r="FH8" s="216"/>
      <c r="FI8" s="216"/>
      <c r="FJ8" s="216"/>
      <c r="FK8" s="216"/>
      <c r="FL8" s="216"/>
      <c r="FM8" s="216"/>
      <c r="FN8" s="216"/>
      <c r="FO8" s="216"/>
      <c r="FP8" s="216"/>
      <c r="FQ8" s="216"/>
      <c r="FR8" s="216"/>
      <c r="FS8" s="216"/>
      <c r="FT8" s="216"/>
      <c r="FU8" s="216"/>
      <c r="FV8" s="216"/>
      <c r="FW8" s="216"/>
      <c r="FX8" s="216"/>
      <c r="FY8" s="216"/>
      <c r="FZ8" s="216"/>
      <c r="GA8" s="216"/>
      <c r="GB8" s="216"/>
      <c r="GC8" s="216"/>
      <c r="GD8" s="216"/>
      <c r="GE8" s="216"/>
      <c r="GF8" s="216"/>
      <c r="GG8" s="216"/>
      <c r="GH8" s="216"/>
      <c r="GI8" s="216"/>
      <c r="GJ8" s="216"/>
      <c r="GK8" s="216"/>
      <c r="GL8" s="216"/>
      <c r="GM8" s="216"/>
      <c r="GN8" s="216"/>
      <c r="GO8" s="216"/>
      <c r="GP8" s="216"/>
      <c r="GQ8" s="216"/>
      <c r="GR8" s="216"/>
      <c r="GS8" s="216"/>
      <c r="GT8" s="216"/>
      <c r="GU8" s="216"/>
      <c r="GV8" s="216"/>
      <c r="GW8" s="216"/>
      <c r="GX8" s="216"/>
      <c r="GY8" s="216"/>
      <c r="GZ8" s="216"/>
      <c r="HA8" s="216"/>
      <c r="HB8" s="216"/>
      <c r="HC8" s="216"/>
      <c r="HD8" s="216"/>
      <c r="HE8" s="216"/>
      <c r="HF8" s="216"/>
      <c r="HG8" s="216"/>
      <c r="HH8" s="216"/>
      <c r="HI8" s="216"/>
      <c r="HJ8" s="216"/>
      <c r="HK8" s="216"/>
      <c r="HL8" s="216"/>
      <c r="HM8" s="216"/>
      <c r="HN8" s="216"/>
      <c r="HO8" s="216"/>
      <c r="HP8" s="216"/>
      <c r="HQ8" s="216"/>
      <c r="HR8" s="216"/>
    </row>
    <row r="9" spans="1:226" s="10" customFormat="1" ht="21" customHeight="1" x14ac:dyDescent="0.2">
      <c r="A9" s="11" t="s">
        <v>67</v>
      </c>
      <c r="B9" s="12"/>
      <c r="C9" s="11" t="s">
        <v>68</v>
      </c>
      <c r="D9" s="11">
        <f t="shared" ref="D9:BG9" si="2">SUM(D10,D22,D32)</f>
        <v>132371320140</v>
      </c>
      <c r="E9" s="11">
        <f t="shared" si="2"/>
        <v>0</v>
      </c>
      <c r="F9" s="11">
        <f t="shared" si="2"/>
        <v>0</v>
      </c>
      <c r="G9" s="11">
        <f t="shared" si="2"/>
        <v>132371320140</v>
      </c>
      <c r="H9" s="11">
        <f t="shared" si="2"/>
        <v>132371320140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11">
        <f t="shared" si="2"/>
        <v>0</v>
      </c>
      <c r="P9" s="11">
        <f t="shared" si="2"/>
        <v>0</v>
      </c>
      <c r="Q9" s="11">
        <f t="shared" si="2"/>
        <v>0</v>
      </c>
      <c r="R9" s="11">
        <f t="shared" si="2"/>
        <v>0</v>
      </c>
      <c r="S9" s="11">
        <f t="shared" si="2"/>
        <v>0</v>
      </c>
      <c r="T9" s="11">
        <f t="shared" si="2"/>
        <v>132371320140</v>
      </c>
      <c r="U9" s="11">
        <f t="shared" si="2"/>
        <v>7360253784</v>
      </c>
      <c r="V9" s="11">
        <f t="shared" si="2"/>
        <v>8506367272</v>
      </c>
      <c r="W9" s="11">
        <f t="shared" si="2"/>
        <v>8878493362</v>
      </c>
      <c r="X9" s="11">
        <f t="shared" si="2"/>
        <v>0</v>
      </c>
      <c r="Y9" s="11">
        <f t="shared" si="2"/>
        <v>0</v>
      </c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24745114418</v>
      </c>
      <c r="AH9" s="11">
        <f t="shared" si="2"/>
        <v>7359216996</v>
      </c>
      <c r="AI9" s="11">
        <f t="shared" si="2"/>
        <v>8504692818</v>
      </c>
      <c r="AJ9" s="11">
        <f t="shared" si="2"/>
        <v>8877441214</v>
      </c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24741351028</v>
      </c>
      <c r="AU9" s="11">
        <f t="shared" si="2"/>
        <v>7359216996</v>
      </c>
      <c r="AV9" s="11">
        <f t="shared" si="2"/>
        <v>8504692818</v>
      </c>
      <c r="AW9" s="11">
        <f t="shared" si="2"/>
        <v>8877441214</v>
      </c>
      <c r="AX9" s="11">
        <f t="shared" si="2"/>
        <v>0</v>
      </c>
      <c r="AY9" s="11">
        <f t="shared" si="2"/>
        <v>0</v>
      </c>
      <c r="AZ9" s="11">
        <f t="shared" si="2"/>
        <v>0</v>
      </c>
      <c r="BA9" s="11">
        <f t="shared" si="2"/>
        <v>0</v>
      </c>
      <c r="BB9" s="11">
        <f t="shared" si="2"/>
        <v>0</v>
      </c>
      <c r="BC9" s="11">
        <f t="shared" si="2"/>
        <v>0</v>
      </c>
      <c r="BD9" s="11">
        <f t="shared" si="2"/>
        <v>0</v>
      </c>
      <c r="BE9" s="11">
        <f t="shared" si="2"/>
        <v>0</v>
      </c>
      <c r="BF9" s="11">
        <f t="shared" si="2"/>
        <v>0</v>
      </c>
      <c r="BG9" s="11">
        <f t="shared" si="2"/>
        <v>24741351028</v>
      </c>
      <c r="BH9" s="238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216"/>
      <c r="CP9" s="216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6"/>
      <c r="DG9" s="216"/>
      <c r="DH9" s="216"/>
      <c r="DI9" s="216"/>
      <c r="DJ9" s="216"/>
      <c r="DK9" s="216"/>
      <c r="DL9" s="216"/>
      <c r="DM9" s="216"/>
      <c r="DN9" s="216"/>
      <c r="DO9" s="216"/>
      <c r="DP9" s="216"/>
      <c r="DQ9" s="216"/>
      <c r="DR9" s="216"/>
      <c r="DS9" s="216"/>
      <c r="DT9" s="216"/>
      <c r="DU9" s="216"/>
      <c r="DV9" s="216"/>
      <c r="DW9" s="216"/>
      <c r="DX9" s="216"/>
      <c r="DY9" s="216"/>
      <c r="DZ9" s="216"/>
      <c r="EA9" s="216"/>
      <c r="EB9" s="216"/>
      <c r="EC9" s="216"/>
      <c r="ED9" s="216"/>
      <c r="EE9" s="216"/>
      <c r="EF9" s="216"/>
      <c r="EG9" s="216"/>
      <c r="EH9" s="216"/>
      <c r="EI9" s="216"/>
      <c r="EJ9" s="216"/>
      <c r="EK9" s="216"/>
      <c r="EL9" s="216"/>
      <c r="EM9" s="216"/>
      <c r="EN9" s="216"/>
      <c r="EO9" s="216"/>
      <c r="EP9" s="216"/>
      <c r="EQ9" s="216"/>
      <c r="ER9" s="216"/>
      <c r="ES9" s="216"/>
      <c r="ET9" s="216"/>
      <c r="EU9" s="216"/>
      <c r="EV9" s="216"/>
      <c r="EW9" s="216"/>
      <c r="EX9" s="216"/>
      <c r="EY9" s="216"/>
      <c r="EZ9" s="216"/>
      <c r="FA9" s="216"/>
      <c r="FB9" s="216"/>
      <c r="FC9" s="216"/>
      <c r="FD9" s="216"/>
      <c r="FE9" s="216"/>
      <c r="FF9" s="216"/>
      <c r="FG9" s="216"/>
      <c r="FH9" s="216"/>
      <c r="FI9" s="216"/>
      <c r="FJ9" s="216"/>
      <c r="FK9" s="216"/>
      <c r="FL9" s="216"/>
      <c r="FM9" s="216"/>
      <c r="FN9" s="216"/>
      <c r="FO9" s="216"/>
      <c r="FP9" s="216"/>
      <c r="FQ9" s="216"/>
      <c r="FR9" s="216"/>
      <c r="FS9" s="216"/>
      <c r="FT9" s="216"/>
      <c r="FU9" s="216"/>
      <c r="FV9" s="216"/>
      <c r="FW9" s="216"/>
      <c r="FX9" s="216"/>
      <c r="FY9" s="216"/>
      <c r="FZ9" s="216"/>
      <c r="GA9" s="216"/>
      <c r="GB9" s="216"/>
      <c r="GC9" s="216"/>
      <c r="GD9" s="216"/>
      <c r="GE9" s="216"/>
      <c r="GF9" s="216"/>
      <c r="GG9" s="216"/>
      <c r="GH9" s="216"/>
      <c r="GI9" s="216"/>
      <c r="GJ9" s="216"/>
      <c r="GK9" s="216"/>
      <c r="GL9" s="216"/>
      <c r="GM9" s="216"/>
      <c r="GN9" s="216"/>
      <c r="GO9" s="216"/>
      <c r="GP9" s="216"/>
      <c r="GQ9" s="216"/>
      <c r="GR9" s="216"/>
      <c r="GS9" s="216"/>
      <c r="GT9" s="216"/>
      <c r="GU9" s="216"/>
      <c r="GV9" s="216"/>
      <c r="GW9" s="216"/>
      <c r="GX9" s="216"/>
      <c r="GY9" s="216"/>
      <c r="GZ9" s="216"/>
      <c r="HA9" s="216"/>
      <c r="HB9" s="216"/>
      <c r="HC9" s="216"/>
      <c r="HD9" s="216"/>
      <c r="HE9" s="216"/>
      <c r="HF9" s="216"/>
      <c r="HG9" s="216"/>
      <c r="HH9" s="216"/>
      <c r="HI9" s="216"/>
      <c r="HJ9" s="216"/>
      <c r="HK9" s="216"/>
      <c r="HL9" s="216"/>
      <c r="HM9" s="216"/>
      <c r="HN9" s="216"/>
      <c r="HO9" s="216"/>
      <c r="HP9" s="216"/>
      <c r="HQ9" s="216"/>
      <c r="HR9" s="216"/>
    </row>
    <row r="10" spans="1:226" s="15" customFormat="1" ht="21" customHeight="1" x14ac:dyDescent="0.2">
      <c r="A10" s="13" t="s">
        <v>69</v>
      </c>
      <c r="B10" s="14"/>
      <c r="C10" s="13" t="s">
        <v>70</v>
      </c>
      <c r="D10" s="13">
        <f>SUM(D11)</f>
        <v>88829320140</v>
      </c>
      <c r="E10" s="13">
        <f>SUM(E11)</f>
        <v>0</v>
      </c>
      <c r="F10" s="13">
        <f>SUM(F11)</f>
        <v>0</v>
      </c>
      <c r="G10" s="13">
        <f>SUM(G11)</f>
        <v>88829320140</v>
      </c>
      <c r="H10" s="13">
        <f>SUM(H11)</f>
        <v>88829320140</v>
      </c>
      <c r="I10" s="13">
        <f t="shared" ref="I10:BG10" si="3">SUM(I11)</f>
        <v>0</v>
      </c>
      <c r="J10" s="13">
        <f t="shared" si="3"/>
        <v>0</v>
      </c>
      <c r="K10" s="13">
        <f t="shared" si="3"/>
        <v>0</v>
      </c>
      <c r="L10" s="13">
        <f t="shared" si="3"/>
        <v>0</v>
      </c>
      <c r="M10" s="13">
        <f t="shared" si="3"/>
        <v>0</v>
      </c>
      <c r="N10" s="13">
        <f t="shared" si="3"/>
        <v>0</v>
      </c>
      <c r="O10" s="13">
        <f t="shared" si="3"/>
        <v>0</v>
      </c>
      <c r="P10" s="13">
        <f t="shared" si="3"/>
        <v>0</v>
      </c>
      <c r="Q10" s="13">
        <f t="shared" si="3"/>
        <v>0</v>
      </c>
      <c r="R10" s="13">
        <f t="shared" si="3"/>
        <v>0</v>
      </c>
      <c r="S10" s="13">
        <f t="shared" si="3"/>
        <v>0</v>
      </c>
      <c r="T10" s="13">
        <f t="shared" si="3"/>
        <v>88829320140</v>
      </c>
      <c r="U10" s="13">
        <f t="shared" si="3"/>
        <v>5277106392</v>
      </c>
      <c r="V10" s="13">
        <f t="shared" si="3"/>
        <v>5715000267</v>
      </c>
      <c r="W10" s="13">
        <f t="shared" si="3"/>
        <v>5859850123</v>
      </c>
      <c r="X10" s="13">
        <f t="shared" si="3"/>
        <v>0</v>
      </c>
      <c r="Y10" s="13">
        <f t="shared" si="3"/>
        <v>0</v>
      </c>
      <c r="Z10" s="13">
        <f t="shared" si="3"/>
        <v>0</v>
      </c>
      <c r="AA10" s="13">
        <f t="shared" si="3"/>
        <v>0</v>
      </c>
      <c r="AB10" s="13">
        <f t="shared" si="3"/>
        <v>0</v>
      </c>
      <c r="AC10" s="13">
        <f t="shared" si="3"/>
        <v>0</v>
      </c>
      <c r="AD10" s="13">
        <f t="shared" si="3"/>
        <v>0</v>
      </c>
      <c r="AE10" s="13">
        <f t="shared" si="3"/>
        <v>0</v>
      </c>
      <c r="AF10" s="13">
        <f t="shared" si="3"/>
        <v>0</v>
      </c>
      <c r="AG10" s="13">
        <f t="shared" si="3"/>
        <v>16851956782</v>
      </c>
      <c r="AH10" s="13">
        <f t="shared" si="3"/>
        <v>5276242402</v>
      </c>
      <c r="AI10" s="13">
        <f t="shared" si="3"/>
        <v>5713437924</v>
      </c>
      <c r="AJ10" s="13">
        <f t="shared" si="3"/>
        <v>5858797975</v>
      </c>
      <c r="AK10" s="13">
        <f t="shared" si="3"/>
        <v>0</v>
      </c>
      <c r="AL10" s="13">
        <f t="shared" si="3"/>
        <v>0</v>
      </c>
      <c r="AM10" s="13">
        <f t="shared" si="3"/>
        <v>0</v>
      </c>
      <c r="AN10" s="13">
        <f t="shared" si="3"/>
        <v>0</v>
      </c>
      <c r="AO10" s="13">
        <f t="shared" si="3"/>
        <v>0</v>
      </c>
      <c r="AP10" s="13">
        <f t="shared" si="3"/>
        <v>0</v>
      </c>
      <c r="AQ10" s="13">
        <f t="shared" si="3"/>
        <v>0</v>
      </c>
      <c r="AR10" s="13">
        <f t="shared" si="3"/>
        <v>0</v>
      </c>
      <c r="AS10" s="13">
        <f t="shared" si="3"/>
        <v>0</v>
      </c>
      <c r="AT10" s="13">
        <f t="shared" si="3"/>
        <v>16848478301</v>
      </c>
      <c r="AU10" s="13">
        <f t="shared" si="3"/>
        <v>5276242402</v>
      </c>
      <c r="AV10" s="13">
        <f t="shared" si="3"/>
        <v>5713437924</v>
      </c>
      <c r="AW10" s="13">
        <f t="shared" si="3"/>
        <v>5858797975</v>
      </c>
      <c r="AX10" s="13">
        <f t="shared" si="3"/>
        <v>0</v>
      </c>
      <c r="AY10" s="13">
        <f t="shared" si="3"/>
        <v>0</v>
      </c>
      <c r="AZ10" s="13">
        <f t="shared" si="3"/>
        <v>0</v>
      </c>
      <c r="BA10" s="13">
        <f t="shared" si="3"/>
        <v>0</v>
      </c>
      <c r="BB10" s="13">
        <f t="shared" si="3"/>
        <v>0</v>
      </c>
      <c r="BC10" s="13">
        <f t="shared" si="3"/>
        <v>0</v>
      </c>
      <c r="BD10" s="13">
        <f t="shared" si="3"/>
        <v>0</v>
      </c>
      <c r="BE10" s="13">
        <f t="shared" si="3"/>
        <v>0</v>
      </c>
      <c r="BF10" s="13">
        <f t="shared" si="3"/>
        <v>0</v>
      </c>
      <c r="BG10" s="13">
        <f t="shared" si="3"/>
        <v>16848478301</v>
      </c>
      <c r="BH10" s="2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</row>
    <row r="11" spans="1:226" s="3" customFormat="1" ht="21" customHeight="1" x14ac:dyDescent="0.2">
      <c r="A11" s="16" t="s">
        <v>71</v>
      </c>
      <c r="B11" s="17"/>
      <c r="C11" s="18" t="s">
        <v>72</v>
      </c>
      <c r="D11" s="19">
        <f>SUM(D12:D21)</f>
        <v>88829320140</v>
      </c>
      <c r="E11" s="19">
        <f>SUM(E12:E21)</f>
        <v>0</v>
      </c>
      <c r="F11" s="19">
        <f t="shared" ref="F11:BF11" si="4">SUM(F12:F21)</f>
        <v>0</v>
      </c>
      <c r="G11" s="19">
        <f t="shared" si="4"/>
        <v>88829320140</v>
      </c>
      <c r="H11" s="19">
        <f t="shared" si="4"/>
        <v>88829320140</v>
      </c>
      <c r="I11" s="19">
        <f t="shared" si="4"/>
        <v>0</v>
      </c>
      <c r="J11" s="19">
        <f t="shared" si="4"/>
        <v>0</v>
      </c>
      <c r="K11" s="19">
        <f t="shared" si="4"/>
        <v>0</v>
      </c>
      <c r="L11" s="19">
        <f t="shared" si="4"/>
        <v>0</v>
      </c>
      <c r="M11" s="19">
        <f t="shared" si="4"/>
        <v>0</v>
      </c>
      <c r="N11" s="19">
        <f t="shared" si="4"/>
        <v>0</v>
      </c>
      <c r="O11" s="19">
        <f t="shared" si="4"/>
        <v>0</v>
      </c>
      <c r="P11" s="19">
        <f t="shared" si="4"/>
        <v>0</v>
      </c>
      <c r="Q11" s="19">
        <f t="shared" si="4"/>
        <v>0</v>
      </c>
      <c r="R11" s="19">
        <f t="shared" si="4"/>
        <v>0</v>
      </c>
      <c r="S11" s="19">
        <f t="shared" si="4"/>
        <v>0</v>
      </c>
      <c r="T11" s="19">
        <f t="shared" si="4"/>
        <v>88829320140</v>
      </c>
      <c r="U11" s="19">
        <f t="shared" si="4"/>
        <v>5277106392</v>
      </c>
      <c r="V11" s="19">
        <f t="shared" si="4"/>
        <v>5715000267</v>
      </c>
      <c r="W11" s="19">
        <f t="shared" si="4"/>
        <v>5859850123</v>
      </c>
      <c r="X11" s="19">
        <f t="shared" si="4"/>
        <v>0</v>
      </c>
      <c r="Y11" s="19">
        <f t="shared" si="4"/>
        <v>0</v>
      </c>
      <c r="Z11" s="19">
        <f t="shared" si="4"/>
        <v>0</v>
      </c>
      <c r="AA11" s="19">
        <f t="shared" si="4"/>
        <v>0</v>
      </c>
      <c r="AB11" s="19">
        <f t="shared" si="4"/>
        <v>0</v>
      </c>
      <c r="AC11" s="19">
        <f t="shared" si="4"/>
        <v>0</v>
      </c>
      <c r="AD11" s="19">
        <f t="shared" si="4"/>
        <v>0</v>
      </c>
      <c r="AE11" s="19">
        <f t="shared" si="4"/>
        <v>0</v>
      </c>
      <c r="AF11" s="19">
        <f t="shared" si="4"/>
        <v>0</v>
      </c>
      <c r="AG11" s="19">
        <f t="shared" si="4"/>
        <v>16851956782</v>
      </c>
      <c r="AH11" s="19">
        <f t="shared" si="4"/>
        <v>5276242402</v>
      </c>
      <c r="AI11" s="19">
        <f t="shared" si="4"/>
        <v>5713437924</v>
      </c>
      <c r="AJ11" s="19">
        <f t="shared" si="4"/>
        <v>5858797975</v>
      </c>
      <c r="AK11" s="19">
        <f t="shared" si="4"/>
        <v>0</v>
      </c>
      <c r="AL11" s="19">
        <f t="shared" si="4"/>
        <v>0</v>
      </c>
      <c r="AM11" s="19">
        <f t="shared" si="4"/>
        <v>0</v>
      </c>
      <c r="AN11" s="19">
        <f t="shared" si="4"/>
        <v>0</v>
      </c>
      <c r="AO11" s="19">
        <f t="shared" si="4"/>
        <v>0</v>
      </c>
      <c r="AP11" s="19">
        <f t="shared" si="4"/>
        <v>0</v>
      </c>
      <c r="AQ11" s="19">
        <f t="shared" si="4"/>
        <v>0</v>
      </c>
      <c r="AR11" s="19">
        <f t="shared" si="4"/>
        <v>0</v>
      </c>
      <c r="AS11" s="19">
        <f t="shared" si="4"/>
        <v>0</v>
      </c>
      <c r="AT11" s="19">
        <f t="shared" si="4"/>
        <v>16848478301</v>
      </c>
      <c r="AU11" s="19">
        <f t="shared" si="4"/>
        <v>5276242402</v>
      </c>
      <c r="AV11" s="19">
        <f t="shared" si="4"/>
        <v>5713437924</v>
      </c>
      <c r="AW11" s="19">
        <f t="shared" si="4"/>
        <v>5858797975</v>
      </c>
      <c r="AX11" s="19">
        <f t="shared" si="4"/>
        <v>0</v>
      </c>
      <c r="AY11" s="19">
        <f t="shared" si="4"/>
        <v>0</v>
      </c>
      <c r="AZ11" s="19">
        <f t="shared" si="4"/>
        <v>0</v>
      </c>
      <c r="BA11" s="19">
        <f t="shared" si="4"/>
        <v>0</v>
      </c>
      <c r="BB11" s="19">
        <f t="shared" si="4"/>
        <v>0</v>
      </c>
      <c r="BC11" s="19">
        <f t="shared" si="4"/>
        <v>0</v>
      </c>
      <c r="BD11" s="19">
        <f t="shared" si="4"/>
        <v>0</v>
      </c>
      <c r="BE11" s="19">
        <f t="shared" si="4"/>
        <v>0</v>
      </c>
      <c r="BF11" s="19">
        <f t="shared" si="4"/>
        <v>0</v>
      </c>
      <c r="BG11" s="19">
        <f>SUM(BG12:BG21)</f>
        <v>16848478301</v>
      </c>
      <c r="BH11" s="238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  <c r="GT11" s="214"/>
      <c r="GU11" s="214"/>
      <c r="GV11" s="214"/>
      <c r="GW11" s="214"/>
      <c r="GX11" s="214"/>
      <c r="GY11" s="214"/>
      <c r="GZ11" s="214"/>
      <c r="HA11" s="214"/>
      <c r="HB11" s="214"/>
      <c r="HC11" s="214"/>
      <c r="HD11" s="214"/>
      <c r="HE11" s="214"/>
      <c r="HF11" s="214"/>
      <c r="HG11" s="214"/>
      <c r="HH11" s="214"/>
      <c r="HI11" s="214"/>
      <c r="HJ11" s="214"/>
      <c r="HK11" s="214"/>
      <c r="HL11" s="214"/>
      <c r="HM11" s="214"/>
      <c r="HN11" s="214"/>
      <c r="HO11" s="214"/>
      <c r="HP11" s="214"/>
      <c r="HQ11" s="214"/>
      <c r="HR11" s="214"/>
    </row>
    <row r="12" spans="1:226" ht="21" customHeight="1" x14ac:dyDescent="0.2">
      <c r="A12" s="20" t="s">
        <v>73</v>
      </c>
      <c r="B12" s="21" t="s">
        <v>74</v>
      </c>
      <c r="C12" s="22" t="s">
        <v>75</v>
      </c>
      <c r="D12" s="23">
        <v>70125774661</v>
      </c>
      <c r="E12" s="23">
        <v>0</v>
      </c>
      <c r="F12" s="23">
        <v>0</v>
      </c>
      <c r="G12" s="23">
        <f t="shared" ref="G12:G21" si="5">SUM(D12:E12)-F12</f>
        <v>70125774661</v>
      </c>
      <c r="H12" s="23">
        <v>70125774661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f>SUM(H12:S12)</f>
        <v>70125774661</v>
      </c>
      <c r="U12" s="23">
        <v>4794638894</v>
      </c>
      <c r="V12" s="23">
        <v>5352422345</v>
      </c>
      <c r="W12" s="23">
        <v>5419625577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f>SUM(U12:AF12)</f>
        <v>15566686816</v>
      </c>
      <c r="AH12" s="23">
        <v>4793774904</v>
      </c>
      <c r="AI12" s="23">
        <v>5351386230</v>
      </c>
      <c r="AJ12" s="23">
        <v>5419028429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f>SUM(AH12:AS12)</f>
        <v>15564189563</v>
      </c>
      <c r="AU12" s="23">
        <v>4793774904</v>
      </c>
      <c r="AV12" s="23">
        <v>5351386230</v>
      </c>
      <c r="AW12" s="23">
        <v>5419028429</v>
      </c>
      <c r="AX12" s="23">
        <v>0</v>
      </c>
      <c r="AY12" s="23">
        <v>0</v>
      </c>
      <c r="AZ12" s="23">
        <v>0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f>SUM(AU12:BF12)</f>
        <v>15564189563</v>
      </c>
      <c r="BH12" s="238"/>
    </row>
    <row r="13" spans="1:226" ht="21" customHeight="1" x14ac:dyDescent="0.2">
      <c r="A13" s="24" t="s">
        <v>76</v>
      </c>
      <c r="B13" s="21" t="s">
        <v>74</v>
      </c>
      <c r="C13" s="25" t="s">
        <v>77</v>
      </c>
      <c r="D13" s="23">
        <v>306179036</v>
      </c>
      <c r="E13" s="23">
        <v>0</v>
      </c>
      <c r="F13" s="23">
        <v>0</v>
      </c>
      <c r="G13" s="23">
        <f t="shared" si="5"/>
        <v>306179036</v>
      </c>
      <c r="H13" s="23">
        <v>306179036</v>
      </c>
      <c r="I13" s="23">
        <v>0</v>
      </c>
      <c r="J13" s="26">
        <v>0</v>
      </c>
      <c r="K13" s="26">
        <v>0</v>
      </c>
      <c r="L13" s="26">
        <v>0</v>
      </c>
      <c r="M13" s="23">
        <v>0</v>
      </c>
      <c r="N13" s="26">
        <v>0</v>
      </c>
      <c r="O13" s="23">
        <v>0</v>
      </c>
      <c r="P13" s="23">
        <v>0</v>
      </c>
      <c r="Q13" s="26">
        <v>0</v>
      </c>
      <c r="R13" s="26">
        <v>0</v>
      </c>
      <c r="S13" s="26">
        <v>0</v>
      </c>
      <c r="T13" s="26">
        <f t="shared" ref="T13:T21" si="6">SUM(H13:S13)</f>
        <v>306179036</v>
      </c>
      <c r="U13" s="23">
        <v>16887115</v>
      </c>
      <c r="V13" s="23">
        <v>22609126</v>
      </c>
      <c r="W13" s="26">
        <v>22609126</v>
      </c>
      <c r="X13" s="26">
        <v>0</v>
      </c>
      <c r="Y13" s="26">
        <v>0</v>
      </c>
      <c r="Z13" s="23">
        <v>0</v>
      </c>
      <c r="AA13" s="26">
        <v>0</v>
      </c>
      <c r="AB13" s="26">
        <v>0</v>
      </c>
      <c r="AC13" s="23">
        <v>0</v>
      </c>
      <c r="AD13" s="26">
        <v>0</v>
      </c>
      <c r="AE13" s="26">
        <v>0</v>
      </c>
      <c r="AF13" s="26">
        <v>0</v>
      </c>
      <c r="AG13" s="23">
        <f t="shared" ref="AG13:AG21" si="7">SUM(U13:AF13)</f>
        <v>62105367</v>
      </c>
      <c r="AH13" s="23">
        <v>16887115</v>
      </c>
      <c r="AI13" s="23">
        <v>22609126</v>
      </c>
      <c r="AJ13" s="26">
        <v>22609126</v>
      </c>
      <c r="AK13" s="26">
        <v>0</v>
      </c>
      <c r="AL13" s="26">
        <v>0</v>
      </c>
      <c r="AM13" s="23">
        <v>0</v>
      </c>
      <c r="AN13" s="26">
        <v>0</v>
      </c>
      <c r="AO13" s="26">
        <v>0</v>
      </c>
      <c r="AP13" s="23">
        <v>0</v>
      </c>
      <c r="AQ13" s="26">
        <v>0</v>
      </c>
      <c r="AR13" s="26">
        <v>0</v>
      </c>
      <c r="AS13" s="26">
        <v>0</v>
      </c>
      <c r="AT13" s="26">
        <f t="shared" ref="AT13:AT21" si="8">SUM(AH13:AS13)</f>
        <v>62105367</v>
      </c>
      <c r="AU13" s="23">
        <v>16887115</v>
      </c>
      <c r="AV13" s="23">
        <v>22609126</v>
      </c>
      <c r="AW13" s="26">
        <v>22609126</v>
      </c>
      <c r="AX13" s="26">
        <v>0</v>
      </c>
      <c r="AY13" s="26">
        <v>0</v>
      </c>
      <c r="AZ13" s="23">
        <v>0</v>
      </c>
      <c r="BA13" s="26">
        <v>0</v>
      </c>
      <c r="BB13" s="26">
        <v>0</v>
      </c>
      <c r="BC13" s="23">
        <v>0</v>
      </c>
      <c r="BD13" s="26">
        <v>0</v>
      </c>
      <c r="BE13" s="26">
        <v>0</v>
      </c>
      <c r="BF13" s="26">
        <v>0</v>
      </c>
      <c r="BG13" s="26">
        <f t="shared" ref="BG13:BG21" si="9">SUM(AU13:BF13)</f>
        <v>62105367</v>
      </c>
      <c r="BH13" s="238"/>
    </row>
    <row r="14" spans="1:226" ht="21" customHeight="1" x14ac:dyDescent="0.2">
      <c r="A14" s="24" t="s">
        <v>78</v>
      </c>
      <c r="B14" s="21" t="s">
        <v>74</v>
      </c>
      <c r="C14" s="25" t="s">
        <v>79</v>
      </c>
      <c r="D14" s="23">
        <v>1118219089</v>
      </c>
      <c r="E14" s="23">
        <v>0</v>
      </c>
      <c r="F14" s="23">
        <v>0</v>
      </c>
      <c r="G14" s="23">
        <f t="shared" si="5"/>
        <v>1118219089</v>
      </c>
      <c r="H14" s="23">
        <v>1118219089</v>
      </c>
      <c r="I14" s="23">
        <v>0</v>
      </c>
      <c r="J14" s="26">
        <v>0</v>
      </c>
      <c r="K14" s="26">
        <v>0</v>
      </c>
      <c r="L14" s="26">
        <v>0</v>
      </c>
      <c r="M14" s="23">
        <v>0</v>
      </c>
      <c r="N14" s="26">
        <v>0</v>
      </c>
      <c r="O14" s="23">
        <v>0</v>
      </c>
      <c r="P14" s="23">
        <v>0</v>
      </c>
      <c r="Q14" s="26">
        <v>0</v>
      </c>
      <c r="R14" s="26">
        <v>0</v>
      </c>
      <c r="S14" s="26">
        <v>0</v>
      </c>
      <c r="T14" s="26">
        <f t="shared" si="6"/>
        <v>1118219089</v>
      </c>
      <c r="U14" s="23">
        <v>84420584</v>
      </c>
      <c r="V14" s="23">
        <v>86676749</v>
      </c>
      <c r="W14" s="26">
        <v>80055759</v>
      </c>
      <c r="X14" s="26">
        <v>0</v>
      </c>
      <c r="Y14" s="26">
        <v>0</v>
      </c>
      <c r="Z14" s="23">
        <v>0</v>
      </c>
      <c r="AA14" s="26">
        <v>0</v>
      </c>
      <c r="AB14" s="26">
        <v>0</v>
      </c>
      <c r="AC14" s="23">
        <v>0</v>
      </c>
      <c r="AD14" s="26">
        <v>0</v>
      </c>
      <c r="AE14" s="26">
        <v>0</v>
      </c>
      <c r="AF14" s="26">
        <v>0</v>
      </c>
      <c r="AG14" s="23">
        <f t="shared" si="7"/>
        <v>251153092</v>
      </c>
      <c r="AH14" s="23">
        <v>84420584</v>
      </c>
      <c r="AI14" s="23">
        <v>86676749</v>
      </c>
      <c r="AJ14" s="26">
        <v>80055759</v>
      </c>
      <c r="AK14" s="26">
        <v>0</v>
      </c>
      <c r="AL14" s="26">
        <v>0</v>
      </c>
      <c r="AM14" s="23">
        <v>0</v>
      </c>
      <c r="AN14" s="26">
        <v>0</v>
      </c>
      <c r="AO14" s="26">
        <v>0</v>
      </c>
      <c r="AP14" s="23">
        <v>0</v>
      </c>
      <c r="AQ14" s="26">
        <v>0</v>
      </c>
      <c r="AR14" s="26">
        <v>0</v>
      </c>
      <c r="AS14" s="26">
        <v>0</v>
      </c>
      <c r="AT14" s="26">
        <f t="shared" si="8"/>
        <v>251153092</v>
      </c>
      <c r="AU14" s="23">
        <v>84420584</v>
      </c>
      <c r="AV14" s="23">
        <v>86676749</v>
      </c>
      <c r="AW14" s="26">
        <v>80055759</v>
      </c>
      <c r="AX14" s="26">
        <v>0</v>
      </c>
      <c r="AY14" s="26">
        <v>0</v>
      </c>
      <c r="AZ14" s="23">
        <v>0</v>
      </c>
      <c r="BA14" s="26">
        <v>0</v>
      </c>
      <c r="BB14" s="26">
        <v>0</v>
      </c>
      <c r="BC14" s="23">
        <v>0</v>
      </c>
      <c r="BD14" s="26">
        <v>0</v>
      </c>
      <c r="BE14" s="26">
        <v>0</v>
      </c>
      <c r="BF14" s="26">
        <v>0</v>
      </c>
      <c r="BG14" s="26">
        <f t="shared" si="9"/>
        <v>251153092</v>
      </c>
      <c r="BH14" s="238"/>
    </row>
    <row r="15" spans="1:226" s="3" customFormat="1" ht="21" customHeight="1" x14ac:dyDescent="0.2">
      <c r="A15" s="24" t="s">
        <v>80</v>
      </c>
      <c r="B15" s="21" t="s">
        <v>74</v>
      </c>
      <c r="C15" s="25" t="s">
        <v>81</v>
      </c>
      <c r="D15" s="23">
        <v>212994112</v>
      </c>
      <c r="E15" s="23">
        <v>0</v>
      </c>
      <c r="F15" s="23">
        <v>0</v>
      </c>
      <c r="G15" s="23">
        <f t="shared" si="5"/>
        <v>212994112</v>
      </c>
      <c r="H15" s="23">
        <v>212994112</v>
      </c>
      <c r="I15" s="23">
        <v>0</v>
      </c>
      <c r="J15" s="26">
        <v>0</v>
      </c>
      <c r="K15" s="26">
        <v>0</v>
      </c>
      <c r="L15" s="26">
        <v>0</v>
      </c>
      <c r="M15" s="23">
        <v>0</v>
      </c>
      <c r="N15" s="26">
        <v>0</v>
      </c>
      <c r="O15" s="23">
        <v>0</v>
      </c>
      <c r="P15" s="23">
        <v>0</v>
      </c>
      <c r="Q15" s="26">
        <v>0</v>
      </c>
      <c r="R15" s="26">
        <v>0</v>
      </c>
      <c r="S15" s="26">
        <v>0</v>
      </c>
      <c r="T15" s="26">
        <f t="shared" si="6"/>
        <v>212994112</v>
      </c>
      <c r="U15" s="23">
        <v>13991970</v>
      </c>
      <c r="V15" s="23">
        <v>15132289</v>
      </c>
      <c r="W15" s="26">
        <v>15153864</v>
      </c>
      <c r="X15" s="26">
        <v>0</v>
      </c>
      <c r="Y15" s="26">
        <v>0</v>
      </c>
      <c r="Z15" s="23">
        <v>0</v>
      </c>
      <c r="AA15" s="26">
        <v>0</v>
      </c>
      <c r="AB15" s="26">
        <v>0</v>
      </c>
      <c r="AC15" s="23">
        <v>0</v>
      </c>
      <c r="AD15" s="26">
        <v>0</v>
      </c>
      <c r="AE15" s="26">
        <v>0</v>
      </c>
      <c r="AF15" s="26">
        <v>0</v>
      </c>
      <c r="AG15" s="23">
        <f t="shared" si="7"/>
        <v>44278123</v>
      </c>
      <c r="AH15" s="23">
        <v>13991970</v>
      </c>
      <c r="AI15" s="23">
        <v>15123043</v>
      </c>
      <c r="AJ15" s="26">
        <v>15153864</v>
      </c>
      <c r="AK15" s="26">
        <v>0</v>
      </c>
      <c r="AL15" s="26">
        <v>0</v>
      </c>
      <c r="AM15" s="23">
        <v>0</v>
      </c>
      <c r="AN15" s="26">
        <v>0</v>
      </c>
      <c r="AO15" s="26">
        <v>0</v>
      </c>
      <c r="AP15" s="23">
        <v>0</v>
      </c>
      <c r="AQ15" s="26">
        <v>0</v>
      </c>
      <c r="AR15" s="26">
        <v>0</v>
      </c>
      <c r="AS15" s="26">
        <v>0</v>
      </c>
      <c r="AT15" s="26">
        <f t="shared" si="8"/>
        <v>44268877</v>
      </c>
      <c r="AU15" s="23">
        <v>13991970</v>
      </c>
      <c r="AV15" s="23">
        <v>15123043</v>
      </c>
      <c r="AW15" s="26">
        <v>15153864</v>
      </c>
      <c r="AX15" s="26">
        <v>0</v>
      </c>
      <c r="AY15" s="26">
        <v>0</v>
      </c>
      <c r="AZ15" s="23">
        <v>0</v>
      </c>
      <c r="BA15" s="26">
        <v>0</v>
      </c>
      <c r="BB15" s="26">
        <v>0</v>
      </c>
      <c r="BC15" s="23">
        <v>0</v>
      </c>
      <c r="BD15" s="26">
        <v>0</v>
      </c>
      <c r="BE15" s="26">
        <v>0</v>
      </c>
      <c r="BF15" s="26">
        <v>0</v>
      </c>
      <c r="BG15" s="26">
        <f t="shared" si="9"/>
        <v>44268877</v>
      </c>
      <c r="BH15" s="238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  <c r="GT15" s="214"/>
      <c r="GU15" s="214"/>
      <c r="GV15" s="214"/>
      <c r="GW15" s="214"/>
      <c r="GX15" s="214"/>
      <c r="GY15" s="214"/>
      <c r="GZ15" s="214"/>
      <c r="HA15" s="214"/>
      <c r="HB15" s="214"/>
      <c r="HC15" s="214"/>
      <c r="HD15" s="214"/>
      <c r="HE15" s="214"/>
      <c r="HF15" s="214"/>
      <c r="HG15" s="214"/>
      <c r="HH15" s="214"/>
      <c r="HI15" s="214"/>
      <c r="HJ15" s="214"/>
      <c r="HK15" s="214"/>
      <c r="HL15" s="214"/>
      <c r="HM15" s="214"/>
      <c r="HN15" s="214"/>
      <c r="HO15" s="214"/>
      <c r="HP15" s="214"/>
      <c r="HQ15" s="214"/>
      <c r="HR15" s="214"/>
    </row>
    <row r="16" spans="1:226" s="3" customFormat="1" ht="21" customHeight="1" x14ac:dyDescent="0.2">
      <c r="A16" s="27" t="s">
        <v>82</v>
      </c>
      <c r="B16" s="21" t="s">
        <v>74</v>
      </c>
      <c r="C16" s="28" t="s">
        <v>83</v>
      </c>
      <c r="D16" s="23">
        <v>386051828</v>
      </c>
      <c r="E16" s="23">
        <v>0</v>
      </c>
      <c r="F16" s="23">
        <v>0</v>
      </c>
      <c r="G16" s="23">
        <f t="shared" si="5"/>
        <v>386051828</v>
      </c>
      <c r="H16" s="23">
        <v>386051828</v>
      </c>
      <c r="I16" s="23">
        <v>0</v>
      </c>
      <c r="J16" s="29">
        <v>0</v>
      </c>
      <c r="K16" s="29">
        <v>0</v>
      </c>
      <c r="L16" s="26">
        <v>0</v>
      </c>
      <c r="M16" s="23">
        <v>0</v>
      </c>
      <c r="N16" s="29">
        <v>0</v>
      </c>
      <c r="O16" s="23">
        <v>0</v>
      </c>
      <c r="P16" s="23">
        <v>0</v>
      </c>
      <c r="Q16" s="29">
        <v>0</v>
      </c>
      <c r="R16" s="23">
        <v>0</v>
      </c>
      <c r="S16" s="26">
        <v>0</v>
      </c>
      <c r="T16" s="26">
        <f t="shared" si="6"/>
        <v>386051828</v>
      </c>
      <c r="U16" s="23">
        <v>28413335</v>
      </c>
      <c r="V16" s="23">
        <v>29860002</v>
      </c>
      <c r="W16" s="26">
        <v>29793332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3">
        <v>0</v>
      </c>
      <c r="AD16" s="29">
        <v>0</v>
      </c>
      <c r="AE16" s="29">
        <v>0</v>
      </c>
      <c r="AF16" s="29">
        <v>0</v>
      </c>
      <c r="AG16" s="23">
        <f t="shared" si="7"/>
        <v>88066669</v>
      </c>
      <c r="AH16" s="23">
        <v>28413335</v>
      </c>
      <c r="AI16" s="23">
        <v>29840002</v>
      </c>
      <c r="AJ16" s="26">
        <v>29793332</v>
      </c>
      <c r="AK16" s="29">
        <v>0</v>
      </c>
      <c r="AL16" s="29">
        <v>0</v>
      </c>
      <c r="AM16" s="23">
        <v>0</v>
      </c>
      <c r="AN16" s="29">
        <v>0</v>
      </c>
      <c r="AO16" s="29">
        <v>0</v>
      </c>
      <c r="AP16" s="23">
        <v>0</v>
      </c>
      <c r="AQ16" s="29">
        <v>0</v>
      </c>
      <c r="AR16" s="29">
        <v>0</v>
      </c>
      <c r="AS16" s="29">
        <v>0</v>
      </c>
      <c r="AT16" s="26">
        <f t="shared" si="8"/>
        <v>88046669</v>
      </c>
      <c r="AU16" s="23">
        <v>28413335</v>
      </c>
      <c r="AV16" s="23">
        <v>29840002</v>
      </c>
      <c r="AW16" s="26">
        <v>29793332</v>
      </c>
      <c r="AX16" s="29">
        <v>0</v>
      </c>
      <c r="AY16" s="29">
        <v>0</v>
      </c>
      <c r="AZ16" s="23">
        <v>0</v>
      </c>
      <c r="BA16" s="29">
        <v>0</v>
      </c>
      <c r="BB16" s="29">
        <v>0</v>
      </c>
      <c r="BC16" s="23">
        <v>0</v>
      </c>
      <c r="BD16" s="29">
        <v>0</v>
      </c>
      <c r="BE16" s="29">
        <v>0</v>
      </c>
      <c r="BF16" s="29">
        <v>0</v>
      </c>
      <c r="BG16" s="26">
        <f t="shared" si="9"/>
        <v>88046669</v>
      </c>
      <c r="BH16" s="238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  <c r="GT16" s="214"/>
      <c r="GU16" s="214"/>
      <c r="GV16" s="214"/>
      <c r="GW16" s="214"/>
      <c r="GX16" s="214"/>
      <c r="GY16" s="214"/>
      <c r="GZ16" s="214"/>
      <c r="HA16" s="214"/>
      <c r="HB16" s="214"/>
      <c r="HC16" s="214"/>
      <c r="HD16" s="214"/>
      <c r="HE16" s="214"/>
      <c r="HF16" s="214"/>
      <c r="HG16" s="214"/>
      <c r="HH16" s="214"/>
      <c r="HI16" s="214"/>
      <c r="HJ16" s="214"/>
      <c r="HK16" s="214"/>
      <c r="HL16" s="214"/>
      <c r="HM16" s="214"/>
      <c r="HN16" s="214"/>
      <c r="HO16" s="214"/>
      <c r="HP16" s="214"/>
      <c r="HQ16" s="214"/>
      <c r="HR16" s="214"/>
    </row>
    <row r="17" spans="1:226" ht="21" customHeight="1" x14ac:dyDescent="0.2">
      <c r="A17" s="24" t="s">
        <v>84</v>
      </c>
      <c r="B17" s="21" t="s">
        <v>74</v>
      </c>
      <c r="C17" s="25" t="s">
        <v>85</v>
      </c>
      <c r="D17" s="23">
        <v>3421217928</v>
      </c>
      <c r="E17" s="23">
        <v>0</v>
      </c>
      <c r="F17" s="23">
        <v>0</v>
      </c>
      <c r="G17" s="23">
        <f t="shared" si="5"/>
        <v>3421217928</v>
      </c>
      <c r="H17" s="23">
        <v>3421217928</v>
      </c>
      <c r="I17" s="23">
        <v>0</v>
      </c>
      <c r="J17" s="26">
        <v>0</v>
      </c>
      <c r="K17" s="26">
        <v>0</v>
      </c>
      <c r="L17" s="26">
        <v>0</v>
      </c>
      <c r="M17" s="23">
        <v>0</v>
      </c>
      <c r="N17" s="26">
        <v>0</v>
      </c>
      <c r="O17" s="23">
        <v>0</v>
      </c>
      <c r="P17" s="23">
        <v>0</v>
      </c>
      <c r="Q17" s="26">
        <v>0</v>
      </c>
      <c r="R17" s="26">
        <v>0</v>
      </c>
      <c r="S17" s="26">
        <v>0</v>
      </c>
      <c r="T17" s="26">
        <f t="shared" si="6"/>
        <v>3421217928</v>
      </c>
      <c r="U17" s="23">
        <v>18785699</v>
      </c>
      <c r="V17" s="23">
        <v>10241382</v>
      </c>
      <c r="W17" s="26">
        <v>14314749</v>
      </c>
      <c r="X17" s="26">
        <v>0</v>
      </c>
      <c r="Y17" s="26">
        <v>0</v>
      </c>
      <c r="Z17" s="23">
        <v>0</v>
      </c>
      <c r="AA17" s="26">
        <v>0</v>
      </c>
      <c r="AB17" s="26">
        <v>0</v>
      </c>
      <c r="AC17" s="23">
        <v>0</v>
      </c>
      <c r="AD17" s="26">
        <v>0</v>
      </c>
      <c r="AE17" s="26">
        <v>0</v>
      </c>
      <c r="AF17" s="26">
        <v>0</v>
      </c>
      <c r="AG17" s="23">
        <f t="shared" si="7"/>
        <v>43341830</v>
      </c>
      <c r="AH17" s="23">
        <v>18785699</v>
      </c>
      <c r="AI17" s="23">
        <v>10241382</v>
      </c>
      <c r="AJ17" s="26">
        <v>14314749</v>
      </c>
      <c r="AK17" s="26">
        <v>0</v>
      </c>
      <c r="AL17" s="26">
        <v>0</v>
      </c>
      <c r="AM17" s="23">
        <v>0</v>
      </c>
      <c r="AN17" s="26">
        <v>0</v>
      </c>
      <c r="AO17" s="26">
        <v>0</v>
      </c>
      <c r="AP17" s="23">
        <v>0</v>
      </c>
      <c r="AQ17" s="26">
        <v>0</v>
      </c>
      <c r="AR17" s="26">
        <v>0</v>
      </c>
      <c r="AS17" s="26">
        <v>0</v>
      </c>
      <c r="AT17" s="26">
        <f t="shared" si="8"/>
        <v>43341830</v>
      </c>
      <c r="AU17" s="23">
        <v>18785699</v>
      </c>
      <c r="AV17" s="23">
        <v>10241382</v>
      </c>
      <c r="AW17" s="26">
        <v>14314749</v>
      </c>
      <c r="AX17" s="26">
        <v>0</v>
      </c>
      <c r="AY17" s="26">
        <v>0</v>
      </c>
      <c r="AZ17" s="23">
        <v>0</v>
      </c>
      <c r="BA17" s="26">
        <v>0</v>
      </c>
      <c r="BB17" s="26">
        <v>0</v>
      </c>
      <c r="BC17" s="23">
        <v>0</v>
      </c>
      <c r="BD17" s="26">
        <v>0</v>
      </c>
      <c r="BE17" s="26">
        <v>0</v>
      </c>
      <c r="BF17" s="26">
        <v>0</v>
      </c>
      <c r="BG17" s="26">
        <f t="shared" si="9"/>
        <v>43341830</v>
      </c>
      <c r="BH17" s="238"/>
    </row>
    <row r="18" spans="1:226" s="3" customFormat="1" ht="21" customHeight="1" x14ac:dyDescent="0.2">
      <c r="A18" s="24" t="s">
        <v>86</v>
      </c>
      <c r="B18" s="21" t="s">
        <v>74</v>
      </c>
      <c r="C18" s="25" t="s">
        <v>87</v>
      </c>
      <c r="D18" s="23">
        <v>2382871631</v>
      </c>
      <c r="E18" s="23">
        <v>0</v>
      </c>
      <c r="F18" s="23">
        <v>0</v>
      </c>
      <c r="G18" s="23">
        <f t="shared" si="5"/>
        <v>2382871631</v>
      </c>
      <c r="H18" s="23">
        <v>2382871631</v>
      </c>
      <c r="I18" s="23">
        <v>0</v>
      </c>
      <c r="J18" s="26">
        <v>0</v>
      </c>
      <c r="K18" s="26">
        <v>0</v>
      </c>
      <c r="L18" s="26">
        <v>0</v>
      </c>
      <c r="M18" s="23">
        <v>0</v>
      </c>
      <c r="N18" s="26">
        <v>0</v>
      </c>
      <c r="O18" s="23">
        <v>0</v>
      </c>
      <c r="P18" s="23">
        <v>0</v>
      </c>
      <c r="Q18" s="26">
        <v>0</v>
      </c>
      <c r="R18" s="26">
        <v>0</v>
      </c>
      <c r="S18" s="26">
        <v>0</v>
      </c>
      <c r="T18" s="26">
        <f t="shared" si="6"/>
        <v>2382871631</v>
      </c>
      <c r="U18" s="23">
        <v>194357502</v>
      </c>
      <c r="V18" s="23">
        <v>96368330</v>
      </c>
      <c r="W18" s="26">
        <v>49978198</v>
      </c>
      <c r="X18" s="26">
        <v>0</v>
      </c>
      <c r="Y18" s="26">
        <v>0</v>
      </c>
      <c r="Z18" s="23">
        <v>0</v>
      </c>
      <c r="AA18" s="26">
        <v>0</v>
      </c>
      <c r="AB18" s="26">
        <v>0</v>
      </c>
      <c r="AC18" s="23">
        <v>0</v>
      </c>
      <c r="AD18" s="26">
        <v>0</v>
      </c>
      <c r="AE18" s="26">
        <v>0</v>
      </c>
      <c r="AF18" s="26">
        <v>0</v>
      </c>
      <c r="AG18" s="23">
        <f t="shared" si="7"/>
        <v>340704030</v>
      </c>
      <c r="AH18" s="23">
        <v>194357502</v>
      </c>
      <c r="AI18" s="23">
        <v>95913330</v>
      </c>
      <c r="AJ18" s="26">
        <v>49523198</v>
      </c>
      <c r="AK18" s="26">
        <v>0</v>
      </c>
      <c r="AL18" s="26">
        <v>0</v>
      </c>
      <c r="AM18" s="23">
        <v>0</v>
      </c>
      <c r="AN18" s="26">
        <v>0</v>
      </c>
      <c r="AO18" s="26">
        <v>0</v>
      </c>
      <c r="AP18" s="23">
        <v>0</v>
      </c>
      <c r="AQ18" s="26">
        <v>0</v>
      </c>
      <c r="AR18" s="26">
        <v>0</v>
      </c>
      <c r="AS18" s="26">
        <v>0</v>
      </c>
      <c r="AT18" s="26">
        <f t="shared" si="8"/>
        <v>339794030</v>
      </c>
      <c r="AU18" s="23">
        <v>194357502</v>
      </c>
      <c r="AV18" s="23">
        <v>95913330</v>
      </c>
      <c r="AW18" s="26">
        <v>49523198</v>
      </c>
      <c r="AX18" s="26">
        <v>0</v>
      </c>
      <c r="AY18" s="26">
        <v>0</v>
      </c>
      <c r="AZ18" s="23">
        <v>0</v>
      </c>
      <c r="BA18" s="26">
        <v>0</v>
      </c>
      <c r="BB18" s="26">
        <v>0</v>
      </c>
      <c r="BC18" s="23">
        <v>0</v>
      </c>
      <c r="BD18" s="26">
        <v>0</v>
      </c>
      <c r="BE18" s="26">
        <v>0</v>
      </c>
      <c r="BF18" s="26">
        <v>0</v>
      </c>
      <c r="BG18" s="26">
        <f t="shared" si="9"/>
        <v>339794030</v>
      </c>
      <c r="BH18" s="238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214"/>
      <c r="EB18" s="214"/>
      <c r="EC18" s="214"/>
      <c r="ED18" s="214"/>
      <c r="EE18" s="214"/>
      <c r="EF18" s="214"/>
      <c r="EG18" s="214"/>
      <c r="EH18" s="214"/>
      <c r="EI18" s="214"/>
      <c r="EJ18" s="214"/>
      <c r="EK18" s="214"/>
      <c r="EL18" s="214"/>
      <c r="EM18" s="214"/>
      <c r="EN18" s="214"/>
      <c r="EO18" s="214"/>
      <c r="EP18" s="214"/>
      <c r="EQ18" s="214"/>
      <c r="ER18" s="214"/>
      <c r="ES18" s="214"/>
      <c r="ET18" s="214"/>
      <c r="EU18" s="214"/>
      <c r="EV18" s="214"/>
      <c r="EW18" s="214"/>
      <c r="EX18" s="214"/>
      <c r="EY18" s="214"/>
      <c r="EZ18" s="214"/>
      <c r="FA18" s="214"/>
      <c r="FB18" s="214"/>
      <c r="FC18" s="214"/>
      <c r="FD18" s="214"/>
      <c r="FE18" s="214"/>
      <c r="FF18" s="214"/>
      <c r="FG18" s="214"/>
      <c r="FH18" s="214"/>
      <c r="FI18" s="214"/>
      <c r="FJ18" s="214"/>
      <c r="FK18" s="214"/>
      <c r="FL18" s="214"/>
      <c r="FM18" s="214"/>
      <c r="FN18" s="214"/>
      <c r="FO18" s="214"/>
      <c r="FP18" s="214"/>
      <c r="FQ18" s="214"/>
      <c r="FR18" s="214"/>
      <c r="FS18" s="214"/>
      <c r="FT18" s="214"/>
      <c r="FU18" s="214"/>
      <c r="FV18" s="214"/>
      <c r="FW18" s="214"/>
      <c r="FX18" s="214"/>
      <c r="FY18" s="214"/>
      <c r="FZ18" s="214"/>
      <c r="GA18" s="214"/>
      <c r="GB18" s="214"/>
      <c r="GC18" s="214"/>
      <c r="GD18" s="214"/>
      <c r="GE18" s="214"/>
      <c r="GF18" s="214"/>
      <c r="GG18" s="214"/>
      <c r="GH18" s="214"/>
      <c r="GI18" s="214"/>
      <c r="GJ18" s="214"/>
      <c r="GK18" s="214"/>
      <c r="GL18" s="214"/>
      <c r="GM18" s="214"/>
      <c r="GN18" s="214"/>
      <c r="GO18" s="214"/>
      <c r="GP18" s="214"/>
      <c r="GQ18" s="214"/>
      <c r="GR18" s="214"/>
      <c r="GS18" s="214"/>
      <c r="GT18" s="214"/>
      <c r="GU18" s="214"/>
      <c r="GV18" s="214"/>
      <c r="GW18" s="214"/>
      <c r="GX18" s="214"/>
      <c r="GY18" s="214"/>
      <c r="GZ18" s="214"/>
      <c r="HA18" s="214"/>
      <c r="HB18" s="214"/>
      <c r="HC18" s="214"/>
      <c r="HD18" s="214"/>
      <c r="HE18" s="214"/>
      <c r="HF18" s="214"/>
      <c r="HG18" s="214"/>
      <c r="HH18" s="214"/>
      <c r="HI18" s="214"/>
      <c r="HJ18" s="214"/>
      <c r="HK18" s="214"/>
      <c r="HL18" s="214"/>
      <c r="HM18" s="214"/>
      <c r="HN18" s="214"/>
      <c r="HO18" s="214"/>
      <c r="HP18" s="214"/>
      <c r="HQ18" s="214"/>
      <c r="HR18" s="214"/>
    </row>
    <row r="19" spans="1:226" ht="21" customHeight="1" x14ac:dyDescent="0.2">
      <c r="A19" s="24" t="s">
        <v>88</v>
      </c>
      <c r="B19" s="21" t="s">
        <v>74</v>
      </c>
      <c r="C19" s="25" t="s">
        <v>89</v>
      </c>
      <c r="D19" s="23">
        <v>186369848</v>
      </c>
      <c r="E19" s="23">
        <v>0</v>
      </c>
      <c r="F19" s="23">
        <v>0</v>
      </c>
      <c r="G19" s="23">
        <f t="shared" si="5"/>
        <v>186369848</v>
      </c>
      <c r="H19" s="23">
        <v>186369848</v>
      </c>
      <c r="I19" s="23">
        <v>0</v>
      </c>
      <c r="J19" s="26">
        <v>0</v>
      </c>
      <c r="K19" s="26">
        <v>0</v>
      </c>
      <c r="L19" s="26">
        <v>0</v>
      </c>
      <c r="M19" s="23">
        <v>0</v>
      </c>
      <c r="N19" s="26">
        <v>0</v>
      </c>
      <c r="O19" s="23">
        <v>0</v>
      </c>
      <c r="P19" s="23">
        <v>0</v>
      </c>
      <c r="Q19" s="26">
        <v>0</v>
      </c>
      <c r="R19" s="26">
        <v>0</v>
      </c>
      <c r="S19" s="26">
        <v>0</v>
      </c>
      <c r="T19" s="26">
        <f t="shared" si="6"/>
        <v>186369848</v>
      </c>
      <c r="U19" s="23">
        <v>0</v>
      </c>
      <c r="V19" s="23">
        <v>11772898</v>
      </c>
      <c r="W19" s="26">
        <v>11826345</v>
      </c>
      <c r="X19" s="26">
        <v>0</v>
      </c>
      <c r="Y19" s="26">
        <v>0</v>
      </c>
      <c r="Z19" s="23">
        <v>0</v>
      </c>
      <c r="AA19" s="26">
        <v>0</v>
      </c>
      <c r="AB19" s="26">
        <v>0</v>
      </c>
      <c r="AC19" s="23">
        <v>0</v>
      </c>
      <c r="AD19" s="26">
        <v>0</v>
      </c>
      <c r="AE19" s="26">
        <v>0</v>
      </c>
      <c r="AF19" s="26">
        <v>0</v>
      </c>
      <c r="AG19" s="23">
        <f t="shared" si="7"/>
        <v>23599243</v>
      </c>
      <c r="AH19" s="23">
        <v>0</v>
      </c>
      <c r="AI19" s="23">
        <v>11730916</v>
      </c>
      <c r="AJ19" s="26">
        <v>11826345</v>
      </c>
      <c r="AK19" s="26">
        <v>0</v>
      </c>
      <c r="AL19" s="26">
        <v>0</v>
      </c>
      <c r="AM19" s="23">
        <v>0</v>
      </c>
      <c r="AN19" s="26">
        <v>0</v>
      </c>
      <c r="AO19" s="26">
        <v>0</v>
      </c>
      <c r="AP19" s="23">
        <v>0</v>
      </c>
      <c r="AQ19" s="26">
        <v>0</v>
      </c>
      <c r="AR19" s="26">
        <v>0</v>
      </c>
      <c r="AS19" s="26">
        <v>0</v>
      </c>
      <c r="AT19" s="26">
        <f t="shared" si="8"/>
        <v>23557261</v>
      </c>
      <c r="AU19" s="23">
        <v>0</v>
      </c>
      <c r="AV19" s="23">
        <v>11730916</v>
      </c>
      <c r="AW19" s="26">
        <v>11826345</v>
      </c>
      <c r="AX19" s="26">
        <v>0</v>
      </c>
      <c r="AY19" s="26">
        <v>0</v>
      </c>
      <c r="AZ19" s="23">
        <v>0</v>
      </c>
      <c r="BA19" s="26">
        <v>0</v>
      </c>
      <c r="BB19" s="26">
        <v>0</v>
      </c>
      <c r="BC19" s="23">
        <v>0</v>
      </c>
      <c r="BD19" s="26">
        <v>0</v>
      </c>
      <c r="BE19" s="26">
        <v>0</v>
      </c>
      <c r="BF19" s="26">
        <v>0</v>
      </c>
      <c r="BG19" s="26">
        <f t="shared" si="9"/>
        <v>23557261</v>
      </c>
      <c r="BH19" s="238"/>
    </row>
    <row r="20" spans="1:226" ht="21" customHeight="1" x14ac:dyDescent="0.2">
      <c r="A20" s="24" t="s">
        <v>90</v>
      </c>
      <c r="B20" s="21" t="s">
        <v>74</v>
      </c>
      <c r="C20" s="25" t="s">
        <v>91</v>
      </c>
      <c r="D20" s="23">
        <v>7201863419</v>
      </c>
      <c r="E20" s="23">
        <v>0</v>
      </c>
      <c r="F20" s="23">
        <v>0</v>
      </c>
      <c r="G20" s="23">
        <f t="shared" si="5"/>
        <v>7201863419</v>
      </c>
      <c r="H20" s="23">
        <v>7201863419</v>
      </c>
      <c r="I20" s="23">
        <v>0</v>
      </c>
      <c r="J20" s="26">
        <v>0</v>
      </c>
      <c r="K20" s="26">
        <v>0</v>
      </c>
      <c r="L20" s="26">
        <v>0</v>
      </c>
      <c r="M20" s="23">
        <v>0</v>
      </c>
      <c r="N20" s="26">
        <v>0</v>
      </c>
      <c r="O20" s="23">
        <v>0</v>
      </c>
      <c r="P20" s="23">
        <v>0</v>
      </c>
      <c r="Q20" s="26">
        <v>0</v>
      </c>
      <c r="R20" s="26">
        <v>0</v>
      </c>
      <c r="S20" s="26">
        <v>0</v>
      </c>
      <c r="T20" s="26">
        <f t="shared" si="6"/>
        <v>7201863419</v>
      </c>
      <c r="U20" s="23">
        <v>3939640</v>
      </c>
      <c r="V20" s="23">
        <v>4364328</v>
      </c>
      <c r="W20" s="26">
        <v>9887424</v>
      </c>
      <c r="X20" s="26">
        <v>0</v>
      </c>
      <c r="Y20" s="26">
        <v>0</v>
      </c>
      <c r="Z20" s="23">
        <v>0</v>
      </c>
      <c r="AA20" s="26">
        <v>0</v>
      </c>
      <c r="AB20" s="26">
        <v>0</v>
      </c>
      <c r="AC20" s="23">
        <v>0</v>
      </c>
      <c r="AD20" s="26">
        <v>0</v>
      </c>
      <c r="AE20" s="26">
        <v>0</v>
      </c>
      <c r="AF20" s="26">
        <v>0</v>
      </c>
      <c r="AG20" s="23">
        <f t="shared" si="7"/>
        <v>18191392</v>
      </c>
      <c r="AH20" s="23">
        <v>3939640</v>
      </c>
      <c r="AI20" s="23">
        <v>4364328</v>
      </c>
      <c r="AJ20" s="26">
        <v>9887424</v>
      </c>
      <c r="AK20" s="26">
        <v>0</v>
      </c>
      <c r="AL20" s="26">
        <v>0</v>
      </c>
      <c r="AM20" s="23">
        <v>0</v>
      </c>
      <c r="AN20" s="26">
        <v>0</v>
      </c>
      <c r="AO20" s="26">
        <v>0</v>
      </c>
      <c r="AP20" s="23">
        <v>0</v>
      </c>
      <c r="AQ20" s="26">
        <v>0</v>
      </c>
      <c r="AR20" s="26">
        <v>0</v>
      </c>
      <c r="AS20" s="26">
        <v>0</v>
      </c>
      <c r="AT20" s="26">
        <f t="shared" si="8"/>
        <v>18191392</v>
      </c>
      <c r="AU20" s="23">
        <v>3939640</v>
      </c>
      <c r="AV20" s="23">
        <v>4364328</v>
      </c>
      <c r="AW20" s="26">
        <v>9887424</v>
      </c>
      <c r="AX20" s="26">
        <v>0</v>
      </c>
      <c r="AY20" s="26">
        <v>0</v>
      </c>
      <c r="AZ20" s="23">
        <v>0</v>
      </c>
      <c r="BA20" s="26">
        <v>0</v>
      </c>
      <c r="BB20" s="26">
        <v>0</v>
      </c>
      <c r="BC20" s="23">
        <v>0</v>
      </c>
      <c r="BD20" s="26">
        <v>0</v>
      </c>
      <c r="BE20" s="26">
        <v>0</v>
      </c>
      <c r="BF20" s="26">
        <v>0</v>
      </c>
      <c r="BG20" s="26">
        <f t="shared" si="9"/>
        <v>18191392</v>
      </c>
      <c r="BH20" s="238"/>
    </row>
    <row r="21" spans="1:226" ht="21" customHeight="1" x14ac:dyDescent="0.2">
      <c r="A21" s="24" t="s">
        <v>92</v>
      </c>
      <c r="B21" s="21" t="s">
        <v>74</v>
      </c>
      <c r="C21" s="25" t="s">
        <v>93</v>
      </c>
      <c r="D21" s="23">
        <v>3487778588</v>
      </c>
      <c r="E21" s="23">
        <v>0</v>
      </c>
      <c r="F21" s="23">
        <v>0</v>
      </c>
      <c r="G21" s="23">
        <f t="shared" si="5"/>
        <v>3487778588</v>
      </c>
      <c r="H21" s="23">
        <v>3487778588</v>
      </c>
      <c r="I21" s="23">
        <v>0</v>
      </c>
      <c r="J21" s="26">
        <v>0</v>
      </c>
      <c r="K21" s="26">
        <v>0</v>
      </c>
      <c r="L21" s="26">
        <v>0</v>
      </c>
      <c r="M21" s="23">
        <v>0</v>
      </c>
      <c r="N21" s="26">
        <v>0</v>
      </c>
      <c r="O21" s="23">
        <v>0</v>
      </c>
      <c r="P21" s="23">
        <v>0</v>
      </c>
      <c r="Q21" s="26">
        <v>0</v>
      </c>
      <c r="R21" s="26">
        <v>0</v>
      </c>
      <c r="S21" s="26">
        <v>0</v>
      </c>
      <c r="T21" s="26">
        <f t="shared" si="6"/>
        <v>3487778588</v>
      </c>
      <c r="U21" s="23">
        <v>121671653</v>
      </c>
      <c r="V21" s="23">
        <v>85552818</v>
      </c>
      <c r="W21" s="26">
        <v>206605749</v>
      </c>
      <c r="X21" s="26">
        <v>0</v>
      </c>
      <c r="Y21" s="26">
        <v>0</v>
      </c>
      <c r="Z21" s="23">
        <v>0</v>
      </c>
      <c r="AA21" s="26">
        <v>0</v>
      </c>
      <c r="AB21" s="26">
        <v>0</v>
      </c>
      <c r="AC21" s="23">
        <v>0</v>
      </c>
      <c r="AD21" s="26">
        <v>0</v>
      </c>
      <c r="AE21" s="26">
        <v>0</v>
      </c>
      <c r="AF21" s="26">
        <v>0</v>
      </c>
      <c r="AG21" s="23">
        <f t="shared" si="7"/>
        <v>413830220</v>
      </c>
      <c r="AH21" s="23">
        <v>121671653</v>
      </c>
      <c r="AI21" s="23">
        <v>85552818</v>
      </c>
      <c r="AJ21" s="26">
        <v>206605749</v>
      </c>
      <c r="AK21" s="26">
        <v>0</v>
      </c>
      <c r="AL21" s="26">
        <v>0</v>
      </c>
      <c r="AM21" s="23">
        <v>0</v>
      </c>
      <c r="AN21" s="26">
        <v>0</v>
      </c>
      <c r="AO21" s="26">
        <v>0</v>
      </c>
      <c r="AP21" s="23">
        <v>0</v>
      </c>
      <c r="AQ21" s="26">
        <v>0</v>
      </c>
      <c r="AR21" s="26">
        <v>0</v>
      </c>
      <c r="AS21" s="26">
        <v>0</v>
      </c>
      <c r="AT21" s="26">
        <f t="shared" si="8"/>
        <v>413830220</v>
      </c>
      <c r="AU21" s="23">
        <v>121671653</v>
      </c>
      <c r="AV21" s="23">
        <v>85552818</v>
      </c>
      <c r="AW21" s="26">
        <v>206605749</v>
      </c>
      <c r="AX21" s="26">
        <v>0</v>
      </c>
      <c r="AY21" s="26">
        <v>0</v>
      </c>
      <c r="AZ21" s="23">
        <v>0</v>
      </c>
      <c r="BA21" s="26">
        <v>0</v>
      </c>
      <c r="BB21" s="26">
        <v>0</v>
      </c>
      <c r="BC21" s="23">
        <v>0</v>
      </c>
      <c r="BD21" s="26">
        <v>0</v>
      </c>
      <c r="BE21" s="26">
        <v>0</v>
      </c>
      <c r="BF21" s="26">
        <v>0</v>
      </c>
      <c r="BG21" s="26">
        <f t="shared" si="9"/>
        <v>413830220</v>
      </c>
      <c r="BH21" s="238"/>
    </row>
    <row r="22" spans="1:226" ht="21" customHeight="1" x14ac:dyDescent="0.2">
      <c r="A22" s="13" t="s">
        <v>94</v>
      </c>
      <c r="B22" s="30"/>
      <c r="C22" s="13" t="s">
        <v>95</v>
      </c>
      <c r="D22" s="13">
        <f>SUM(D23:D31)</f>
        <v>32586000000</v>
      </c>
      <c r="E22" s="13">
        <f>SUM(E23:E31)</f>
        <v>0</v>
      </c>
      <c r="F22" s="13">
        <f>SUM(F23:F31)</f>
        <v>0</v>
      </c>
      <c r="G22" s="13">
        <f>SUM(G23:G31)</f>
        <v>32586000000</v>
      </c>
      <c r="H22" s="13">
        <f>SUM(H23:H31)</f>
        <v>32586000000</v>
      </c>
      <c r="I22" s="13">
        <f t="shared" ref="I22:S22" si="10">SUM(I23:I31)</f>
        <v>0</v>
      </c>
      <c r="J22" s="13">
        <f t="shared" si="10"/>
        <v>0</v>
      </c>
      <c r="K22" s="13">
        <f t="shared" si="10"/>
        <v>0</v>
      </c>
      <c r="L22" s="13">
        <f t="shared" si="10"/>
        <v>0</v>
      </c>
      <c r="M22" s="13">
        <f>SUM(M23:M31)</f>
        <v>0</v>
      </c>
      <c r="N22" s="13">
        <f t="shared" si="10"/>
        <v>0</v>
      </c>
      <c r="O22" s="13">
        <f t="shared" si="10"/>
        <v>0</v>
      </c>
      <c r="P22" s="13">
        <f t="shared" si="10"/>
        <v>0</v>
      </c>
      <c r="Q22" s="13">
        <f t="shared" si="10"/>
        <v>0</v>
      </c>
      <c r="R22" s="13">
        <f t="shared" si="10"/>
        <v>0</v>
      </c>
      <c r="S22" s="13">
        <f t="shared" si="10"/>
        <v>0</v>
      </c>
      <c r="T22" s="13">
        <f>SUM(T23:T31)</f>
        <v>32586000000</v>
      </c>
      <c r="U22" s="13">
        <f>SUM(U23:U31)</f>
        <v>1709291434</v>
      </c>
      <c r="V22" s="13">
        <f t="shared" ref="V22:AF22" si="11">SUM(V23:V31)</f>
        <v>2446671019</v>
      </c>
      <c r="W22" s="13">
        <f t="shared" si="11"/>
        <v>2457160637</v>
      </c>
      <c r="X22" s="13">
        <f t="shared" si="11"/>
        <v>0</v>
      </c>
      <c r="Y22" s="13">
        <f t="shared" si="11"/>
        <v>0</v>
      </c>
      <c r="Z22" s="13">
        <f>SUM(Z23:Z31)</f>
        <v>0</v>
      </c>
      <c r="AA22" s="13">
        <f t="shared" si="11"/>
        <v>0</v>
      </c>
      <c r="AB22" s="13">
        <f t="shared" si="11"/>
        <v>0</v>
      </c>
      <c r="AC22" s="13">
        <f t="shared" si="11"/>
        <v>0</v>
      </c>
      <c r="AD22" s="13">
        <f t="shared" si="11"/>
        <v>0</v>
      </c>
      <c r="AE22" s="13">
        <f t="shared" si="11"/>
        <v>0</v>
      </c>
      <c r="AF22" s="13">
        <f t="shared" si="11"/>
        <v>0</v>
      </c>
      <c r="AG22" s="13">
        <f>SUM(AG23:AG31)</f>
        <v>6613123090</v>
      </c>
      <c r="AH22" s="13">
        <f>SUM(AH23:AH31)</f>
        <v>1709291434</v>
      </c>
      <c r="AI22" s="13">
        <f t="shared" ref="AI22:AS22" si="12">SUM(AI23:AI31)</f>
        <v>2446671019</v>
      </c>
      <c r="AJ22" s="13">
        <f t="shared" si="12"/>
        <v>2457160637</v>
      </c>
      <c r="AK22" s="13">
        <f t="shared" si="12"/>
        <v>0</v>
      </c>
      <c r="AL22" s="13">
        <f t="shared" si="12"/>
        <v>0</v>
      </c>
      <c r="AM22" s="13">
        <f>SUM(AM23:AM31)</f>
        <v>0</v>
      </c>
      <c r="AN22" s="13">
        <f t="shared" si="12"/>
        <v>0</v>
      </c>
      <c r="AO22" s="13">
        <f t="shared" si="12"/>
        <v>0</v>
      </c>
      <c r="AP22" s="13">
        <f t="shared" si="12"/>
        <v>0</v>
      </c>
      <c r="AQ22" s="13">
        <f t="shared" si="12"/>
        <v>0</v>
      </c>
      <c r="AR22" s="13">
        <f t="shared" si="12"/>
        <v>0</v>
      </c>
      <c r="AS22" s="13">
        <f t="shared" si="12"/>
        <v>0</v>
      </c>
      <c r="AT22" s="13">
        <f>SUM(AT23:AT31)</f>
        <v>6613123090</v>
      </c>
      <c r="AU22" s="13">
        <f>SUM(AU23:AU31)</f>
        <v>1709291434</v>
      </c>
      <c r="AV22" s="13">
        <f t="shared" ref="AV22:BF22" si="13">SUM(AV23:AV31)</f>
        <v>2446671019</v>
      </c>
      <c r="AW22" s="13">
        <f t="shared" si="13"/>
        <v>2457160637</v>
      </c>
      <c r="AX22" s="13">
        <f t="shared" si="13"/>
        <v>0</v>
      </c>
      <c r="AY22" s="13">
        <f t="shared" si="13"/>
        <v>0</v>
      </c>
      <c r="AZ22" s="13">
        <f>SUM(AZ23:AZ31)</f>
        <v>0</v>
      </c>
      <c r="BA22" s="13">
        <f t="shared" si="13"/>
        <v>0</v>
      </c>
      <c r="BB22" s="13">
        <f t="shared" si="13"/>
        <v>0</v>
      </c>
      <c r="BC22" s="13">
        <f t="shared" si="13"/>
        <v>0</v>
      </c>
      <c r="BD22" s="13">
        <f t="shared" si="13"/>
        <v>0</v>
      </c>
      <c r="BE22" s="13">
        <f t="shared" si="13"/>
        <v>0</v>
      </c>
      <c r="BF22" s="13">
        <f t="shared" si="13"/>
        <v>0</v>
      </c>
      <c r="BG22" s="13">
        <f>SUM(BG23:BG31)</f>
        <v>6613123090</v>
      </c>
      <c r="BH22" s="238"/>
    </row>
    <row r="23" spans="1:226" ht="21" customHeight="1" x14ac:dyDescent="0.2">
      <c r="A23" s="24" t="s">
        <v>96</v>
      </c>
      <c r="B23" s="31" t="s">
        <v>74</v>
      </c>
      <c r="C23" s="32" t="s">
        <v>97</v>
      </c>
      <c r="D23" s="26">
        <v>10250341655</v>
      </c>
      <c r="E23" s="23">
        <v>0</v>
      </c>
      <c r="F23" s="23">
        <v>0</v>
      </c>
      <c r="G23" s="26">
        <f t="shared" ref="G23:G31" si="14">SUM(D23:E23)-F23</f>
        <v>10250341655</v>
      </c>
      <c r="H23" s="26">
        <v>10250341655</v>
      </c>
      <c r="I23" s="26">
        <v>0</v>
      </c>
      <c r="J23" s="26">
        <v>0</v>
      </c>
      <c r="K23" s="26">
        <v>0</v>
      </c>
      <c r="L23" s="26">
        <v>0</v>
      </c>
      <c r="M23" s="23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f t="shared" ref="T23:T31" si="15">SUM(H23:S23)</f>
        <v>10250341655</v>
      </c>
      <c r="U23" s="26">
        <v>699430967</v>
      </c>
      <c r="V23" s="26">
        <v>688245000</v>
      </c>
      <c r="W23" s="26">
        <v>679307100</v>
      </c>
      <c r="X23" s="26">
        <v>0</v>
      </c>
      <c r="Y23" s="26">
        <v>0</v>
      </c>
      <c r="Z23" s="23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f t="shared" ref="AG23:AG31" si="16">SUM(U23:AF23)</f>
        <v>2066983067</v>
      </c>
      <c r="AH23" s="26">
        <v>699430967</v>
      </c>
      <c r="AI23" s="26">
        <v>688245000</v>
      </c>
      <c r="AJ23" s="26">
        <v>679307100</v>
      </c>
      <c r="AK23" s="26">
        <v>0</v>
      </c>
      <c r="AL23" s="26">
        <v>0</v>
      </c>
      <c r="AM23" s="23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f t="shared" ref="AT23:AT31" si="17">SUM(AH23:AS23)</f>
        <v>2066983067</v>
      </c>
      <c r="AU23" s="26">
        <v>699430967</v>
      </c>
      <c r="AV23" s="26">
        <v>688245000</v>
      </c>
      <c r="AW23" s="26">
        <v>679307100</v>
      </c>
      <c r="AX23" s="26">
        <v>0</v>
      </c>
      <c r="AY23" s="26">
        <v>0</v>
      </c>
      <c r="AZ23" s="23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f>SUM(AU23:BF23)</f>
        <v>2066983067</v>
      </c>
      <c r="BH23" s="238"/>
    </row>
    <row r="24" spans="1:226" ht="21" customHeight="1" x14ac:dyDescent="0.2">
      <c r="A24" s="24" t="s">
        <v>98</v>
      </c>
      <c r="B24" s="31" t="s">
        <v>74</v>
      </c>
      <c r="C24" s="32" t="s">
        <v>99</v>
      </c>
      <c r="D24" s="26">
        <v>6935620779</v>
      </c>
      <c r="E24" s="23">
        <v>0</v>
      </c>
      <c r="F24" s="23">
        <v>0</v>
      </c>
      <c r="G24" s="26">
        <f t="shared" si="14"/>
        <v>6935620779</v>
      </c>
      <c r="H24" s="26">
        <v>6935620779</v>
      </c>
      <c r="I24" s="26">
        <v>0</v>
      </c>
      <c r="J24" s="26">
        <v>0</v>
      </c>
      <c r="K24" s="26">
        <v>0</v>
      </c>
      <c r="L24" s="26">
        <v>0</v>
      </c>
      <c r="M24" s="23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f t="shared" si="15"/>
        <v>6935620779</v>
      </c>
      <c r="U24" s="26">
        <v>496156667</v>
      </c>
      <c r="V24" s="26">
        <v>488290900</v>
      </c>
      <c r="W24" s="26">
        <v>481820800</v>
      </c>
      <c r="X24" s="26">
        <v>0</v>
      </c>
      <c r="Y24" s="26">
        <v>0</v>
      </c>
      <c r="Z24" s="23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f t="shared" si="16"/>
        <v>1466268367</v>
      </c>
      <c r="AH24" s="26">
        <v>496156667</v>
      </c>
      <c r="AI24" s="26">
        <v>488290900</v>
      </c>
      <c r="AJ24" s="26">
        <v>481820800</v>
      </c>
      <c r="AK24" s="26">
        <v>0</v>
      </c>
      <c r="AL24" s="26">
        <v>0</v>
      </c>
      <c r="AM24" s="23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f t="shared" si="17"/>
        <v>1466268367</v>
      </c>
      <c r="AU24" s="26">
        <v>496156667</v>
      </c>
      <c r="AV24" s="26">
        <v>488290900</v>
      </c>
      <c r="AW24" s="26">
        <v>481820800</v>
      </c>
      <c r="AX24" s="26">
        <v>0</v>
      </c>
      <c r="AY24" s="26">
        <v>0</v>
      </c>
      <c r="AZ24" s="23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f t="shared" ref="BG24:BG31" si="18">SUM(AU24:BF24)</f>
        <v>1466268367</v>
      </c>
      <c r="BH24" s="238"/>
    </row>
    <row r="25" spans="1:226" ht="21" customHeight="1" x14ac:dyDescent="0.2">
      <c r="A25" s="24" t="s">
        <v>100</v>
      </c>
      <c r="B25" s="31" t="s">
        <v>74</v>
      </c>
      <c r="C25" s="32" t="s">
        <v>101</v>
      </c>
      <c r="D25" s="26">
        <v>7085302759</v>
      </c>
      <c r="E25" s="23">
        <v>0</v>
      </c>
      <c r="F25" s="23">
        <v>0</v>
      </c>
      <c r="G25" s="26">
        <f t="shared" si="14"/>
        <v>7085302759</v>
      </c>
      <c r="H25" s="26">
        <v>7085302759</v>
      </c>
      <c r="I25" s="26">
        <v>0</v>
      </c>
      <c r="J25" s="26">
        <v>0</v>
      </c>
      <c r="K25" s="26">
        <v>0</v>
      </c>
      <c r="L25" s="26">
        <v>0</v>
      </c>
      <c r="M25" s="23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f t="shared" si="15"/>
        <v>7085302759</v>
      </c>
      <c r="U25" s="26">
        <v>0</v>
      </c>
      <c r="V25" s="26">
        <v>719527619</v>
      </c>
      <c r="W25" s="26">
        <v>715813037</v>
      </c>
      <c r="X25" s="26">
        <v>0</v>
      </c>
      <c r="Y25" s="26">
        <v>0</v>
      </c>
      <c r="Z25" s="23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f t="shared" si="16"/>
        <v>1435340656</v>
      </c>
      <c r="AH25" s="26">
        <v>0</v>
      </c>
      <c r="AI25" s="26">
        <v>719527619</v>
      </c>
      <c r="AJ25" s="26">
        <v>715813037</v>
      </c>
      <c r="AK25" s="26">
        <v>0</v>
      </c>
      <c r="AL25" s="26">
        <v>0</v>
      </c>
      <c r="AM25" s="23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f t="shared" si="17"/>
        <v>1435340656</v>
      </c>
      <c r="AU25" s="26">
        <v>0</v>
      </c>
      <c r="AV25" s="26">
        <v>719527619</v>
      </c>
      <c r="AW25" s="26">
        <v>715813037</v>
      </c>
      <c r="AX25" s="26">
        <v>0</v>
      </c>
      <c r="AY25" s="26">
        <v>0</v>
      </c>
      <c r="AZ25" s="23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f t="shared" si="18"/>
        <v>1435340656</v>
      </c>
      <c r="BH25" s="238"/>
    </row>
    <row r="26" spans="1:226" ht="21" customHeight="1" x14ac:dyDescent="0.2">
      <c r="A26" s="24" t="s">
        <v>102</v>
      </c>
      <c r="B26" s="31" t="s">
        <v>74</v>
      </c>
      <c r="C26" s="32" t="s">
        <v>103</v>
      </c>
      <c r="D26" s="26">
        <v>3541027115</v>
      </c>
      <c r="E26" s="23">
        <v>0</v>
      </c>
      <c r="F26" s="23">
        <v>0</v>
      </c>
      <c r="G26" s="26">
        <f t="shared" si="14"/>
        <v>3541027115</v>
      </c>
      <c r="H26" s="26">
        <v>3541027115</v>
      </c>
      <c r="I26" s="26">
        <v>0</v>
      </c>
      <c r="J26" s="26">
        <v>0</v>
      </c>
      <c r="K26" s="26">
        <v>0</v>
      </c>
      <c r="L26" s="26">
        <v>0</v>
      </c>
      <c r="M26" s="23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f t="shared" si="15"/>
        <v>3541027115</v>
      </c>
      <c r="U26" s="26">
        <v>216048500</v>
      </c>
      <c r="V26" s="26">
        <v>231215600</v>
      </c>
      <c r="W26" s="26">
        <v>244338800</v>
      </c>
      <c r="X26" s="26">
        <v>0</v>
      </c>
      <c r="Y26" s="26">
        <v>0</v>
      </c>
      <c r="Z26" s="23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f t="shared" si="16"/>
        <v>691602900</v>
      </c>
      <c r="AH26" s="26">
        <v>216048500</v>
      </c>
      <c r="AI26" s="26">
        <v>231215600</v>
      </c>
      <c r="AJ26" s="26">
        <v>244338800</v>
      </c>
      <c r="AK26" s="26">
        <v>0</v>
      </c>
      <c r="AL26" s="26">
        <v>0</v>
      </c>
      <c r="AM26" s="23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f t="shared" si="17"/>
        <v>691602900</v>
      </c>
      <c r="AU26" s="26">
        <v>216048500</v>
      </c>
      <c r="AV26" s="26">
        <v>231215600</v>
      </c>
      <c r="AW26" s="26">
        <v>244338800</v>
      </c>
      <c r="AX26" s="26">
        <v>0</v>
      </c>
      <c r="AY26" s="26">
        <v>0</v>
      </c>
      <c r="AZ26" s="23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f t="shared" si="18"/>
        <v>691602900</v>
      </c>
      <c r="BH26" s="238"/>
    </row>
    <row r="27" spans="1:226" ht="21" customHeight="1" x14ac:dyDescent="0.2">
      <c r="A27" s="24" t="s">
        <v>104</v>
      </c>
      <c r="B27" s="31" t="s">
        <v>74</v>
      </c>
      <c r="C27" s="32" t="s">
        <v>105</v>
      </c>
      <c r="D27" s="26">
        <v>412676092</v>
      </c>
      <c r="E27" s="23">
        <v>0</v>
      </c>
      <c r="F27" s="23">
        <v>0</v>
      </c>
      <c r="G27" s="26">
        <f t="shared" si="14"/>
        <v>412676092</v>
      </c>
      <c r="H27" s="26">
        <v>412676092</v>
      </c>
      <c r="I27" s="26">
        <v>0</v>
      </c>
      <c r="J27" s="26">
        <v>0</v>
      </c>
      <c r="K27" s="26">
        <v>0</v>
      </c>
      <c r="L27" s="26">
        <v>0</v>
      </c>
      <c r="M27" s="23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f t="shared" si="15"/>
        <v>412676092</v>
      </c>
      <c r="U27" s="26">
        <v>27436900</v>
      </c>
      <c r="V27" s="26">
        <v>30215000</v>
      </c>
      <c r="W27" s="26">
        <v>30296600</v>
      </c>
      <c r="X27" s="26">
        <v>0</v>
      </c>
      <c r="Y27" s="26">
        <v>0</v>
      </c>
      <c r="Z27" s="23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f t="shared" si="16"/>
        <v>87948500</v>
      </c>
      <c r="AH27" s="26">
        <v>27436900</v>
      </c>
      <c r="AI27" s="26">
        <v>30215000</v>
      </c>
      <c r="AJ27" s="26">
        <v>30296600</v>
      </c>
      <c r="AK27" s="26">
        <v>0</v>
      </c>
      <c r="AL27" s="26">
        <v>0</v>
      </c>
      <c r="AM27" s="23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f t="shared" si="17"/>
        <v>87948500</v>
      </c>
      <c r="AU27" s="26">
        <v>27436900</v>
      </c>
      <c r="AV27" s="26">
        <v>30215000</v>
      </c>
      <c r="AW27" s="26">
        <v>30296600</v>
      </c>
      <c r="AX27" s="26">
        <v>0</v>
      </c>
      <c r="AY27" s="26">
        <v>0</v>
      </c>
      <c r="AZ27" s="23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f t="shared" si="18"/>
        <v>87948500</v>
      </c>
      <c r="BH27" s="238"/>
    </row>
    <row r="28" spans="1:226" ht="21" customHeight="1" x14ac:dyDescent="0.2">
      <c r="A28" s="24" t="s">
        <v>106</v>
      </c>
      <c r="B28" s="31" t="s">
        <v>74</v>
      </c>
      <c r="C28" s="32" t="s">
        <v>107</v>
      </c>
      <c r="D28" s="26">
        <v>2590518044</v>
      </c>
      <c r="E28" s="23">
        <v>0</v>
      </c>
      <c r="F28" s="23">
        <v>0</v>
      </c>
      <c r="G28" s="26">
        <f t="shared" si="14"/>
        <v>2590518044</v>
      </c>
      <c r="H28" s="26">
        <v>2590518044</v>
      </c>
      <c r="I28" s="26">
        <v>0</v>
      </c>
      <c r="J28" s="26">
        <v>0</v>
      </c>
      <c r="K28" s="26">
        <v>0</v>
      </c>
      <c r="L28" s="26">
        <v>0</v>
      </c>
      <c r="M28" s="23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f t="shared" si="15"/>
        <v>2590518044</v>
      </c>
      <c r="U28" s="26">
        <v>162050700</v>
      </c>
      <c r="V28" s="26">
        <v>173424000</v>
      </c>
      <c r="W28" s="26">
        <v>183267500</v>
      </c>
      <c r="X28" s="26">
        <v>0</v>
      </c>
      <c r="Y28" s="26">
        <v>0</v>
      </c>
      <c r="Z28" s="23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f t="shared" si="16"/>
        <v>518742200</v>
      </c>
      <c r="AH28" s="26">
        <v>162050700</v>
      </c>
      <c r="AI28" s="26">
        <v>173424000</v>
      </c>
      <c r="AJ28" s="26">
        <v>183267500</v>
      </c>
      <c r="AK28" s="26">
        <v>0</v>
      </c>
      <c r="AL28" s="26">
        <v>0</v>
      </c>
      <c r="AM28" s="23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f t="shared" si="17"/>
        <v>518742200</v>
      </c>
      <c r="AU28" s="26">
        <v>162050700</v>
      </c>
      <c r="AV28" s="26">
        <v>173424000</v>
      </c>
      <c r="AW28" s="26">
        <v>183267500</v>
      </c>
      <c r="AX28" s="26">
        <v>0</v>
      </c>
      <c r="AY28" s="26">
        <v>0</v>
      </c>
      <c r="AZ28" s="23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f t="shared" si="18"/>
        <v>518742200</v>
      </c>
      <c r="BH28" s="238"/>
    </row>
    <row r="29" spans="1:226" s="3" customFormat="1" ht="21" customHeight="1" x14ac:dyDescent="0.2">
      <c r="A29" s="24" t="s">
        <v>108</v>
      </c>
      <c r="B29" s="31" t="s">
        <v>74</v>
      </c>
      <c r="C29" s="32" t="s">
        <v>109</v>
      </c>
      <c r="D29" s="26">
        <v>439300356</v>
      </c>
      <c r="E29" s="23">
        <v>0</v>
      </c>
      <c r="F29" s="23">
        <v>0</v>
      </c>
      <c r="G29" s="26">
        <f t="shared" si="14"/>
        <v>439300356</v>
      </c>
      <c r="H29" s="26">
        <v>439300356</v>
      </c>
      <c r="I29" s="26">
        <v>0</v>
      </c>
      <c r="J29" s="26">
        <v>0</v>
      </c>
      <c r="K29" s="26">
        <v>0</v>
      </c>
      <c r="L29" s="26">
        <v>0</v>
      </c>
      <c r="M29" s="23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f t="shared" si="15"/>
        <v>439300356</v>
      </c>
      <c r="U29" s="26">
        <v>27060000</v>
      </c>
      <c r="V29" s="26">
        <v>28957100</v>
      </c>
      <c r="W29" s="26">
        <v>30598800</v>
      </c>
      <c r="X29" s="26">
        <v>0</v>
      </c>
      <c r="Y29" s="26">
        <v>0</v>
      </c>
      <c r="Z29" s="23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f t="shared" si="16"/>
        <v>86615900</v>
      </c>
      <c r="AH29" s="26">
        <v>27060000</v>
      </c>
      <c r="AI29" s="26">
        <v>28957100</v>
      </c>
      <c r="AJ29" s="26">
        <v>30598800</v>
      </c>
      <c r="AK29" s="26">
        <v>0</v>
      </c>
      <c r="AL29" s="26">
        <v>0</v>
      </c>
      <c r="AM29" s="23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f t="shared" si="17"/>
        <v>86615900</v>
      </c>
      <c r="AU29" s="26">
        <v>27060000</v>
      </c>
      <c r="AV29" s="26">
        <v>28957100</v>
      </c>
      <c r="AW29" s="26">
        <v>30598800</v>
      </c>
      <c r="AX29" s="26">
        <v>0</v>
      </c>
      <c r="AY29" s="26">
        <v>0</v>
      </c>
      <c r="AZ29" s="23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f t="shared" si="18"/>
        <v>86615900</v>
      </c>
      <c r="BH29" s="238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4"/>
      <c r="DO29" s="214"/>
      <c r="DP29" s="214"/>
      <c r="DQ29" s="214"/>
      <c r="DR29" s="214"/>
      <c r="DS29" s="214"/>
      <c r="DT29" s="214"/>
      <c r="DU29" s="214"/>
      <c r="DV29" s="214"/>
      <c r="DW29" s="214"/>
      <c r="DX29" s="214"/>
      <c r="DY29" s="214"/>
      <c r="DZ29" s="214"/>
      <c r="EA29" s="214"/>
      <c r="EB29" s="214"/>
      <c r="EC29" s="214"/>
      <c r="ED29" s="214"/>
      <c r="EE29" s="214"/>
      <c r="EF29" s="214"/>
      <c r="EG29" s="214"/>
      <c r="EH29" s="214"/>
      <c r="EI29" s="214"/>
      <c r="EJ29" s="214"/>
      <c r="EK29" s="214"/>
      <c r="EL29" s="214"/>
      <c r="EM29" s="214"/>
      <c r="EN29" s="214"/>
      <c r="EO29" s="214"/>
      <c r="EP29" s="214"/>
      <c r="EQ29" s="214"/>
      <c r="ER29" s="214"/>
      <c r="ES29" s="214"/>
      <c r="ET29" s="214"/>
      <c r="EU29" s="214"/>
      <c r="EV29" s="214"/>
      <c r="EW29" s="214"/>
      <c r="EX29" s="214"/>
      <c r="EY29" s="214"/>
      <c r="EZ29" s="214"/>
      <c r="FA29" s="214"/>
      <c r="FB29" s="214"/>
      <c r="FC29" s="214"/>
      <c r="FD29" s="214"/>
      <c r="FE29" s="214"/>
      <c r="FF29" s="214"/>
      <c r="FG29" s="214"/>
      <c r="FH29" s="214"/>
      <c r="FI29" s="214"/>
      <c r="FJ29" s="214"/>
      <c r="FK29" s="214"/>
      <c r="FL29" s="214"/>
      <c r="FM29" s="214"/>
      <c r="FN29" s="214"/>
      <c r="FO29" s="214"/>
      <c r="FP29" s="214"/>
      <c r="FQ29" s="214"/>
      <c r="FR29" s="214"/>
      <c r="FS29" s="214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</row>
    <row r="30" spans="1:226" ht="21" customHeight="1" x14ac:dyDescent="0.2">
      <c r="A30" s="24" t="s">
        <v>110</v>
      </c>
      <c r="B30" s="31" t="s">
        <v>74</v>
      </c>
      <c r="C30" s="32" t="s">
        <v>111</v>
      </c>
      <c r="D30" s="26">
        <v>439300356</v>
      </c>
      <c r="E30" s="23">
        <v>0</v>
      </c>
      <c r="F30" s="23">
        <v>0</v>
      </c>
      <c r="G30" s="26">
        <f t="shared" si="14"/>
        <v>439300356</v>
      </c>
      <c r="H30" s="26">
        <v>439300356</v>
      </c>
      <c r="I30" s="26">
        <v>0</v>
      </c>
      <c r="J30" s="26">
        <v>0</v>
      </c>
      <c r="K30" s="26">
        <v>0</v>
      </c>
      <c r="L30" s="26">
        <v>0</v>
      </c>
      <c r="M30" s="23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f t="shared" si="15"/>
        <v>439300356</v>
      </c>
      <c r="U30" s="26">
        <v>27060000</v>
      </c>
      <c r="V30" s="26">
        <v>28957100</v>
      </c>
      <c r="W30" s="26">
        <v>30598800</v>
      </c>
      <c r="X30" s="26">
        <v>0</v>
      </c>
      <c r="Y30" s="26">
        <v>0</v>
      </c>
      <c r="Z30" s="23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f t="shared" si="16"/>
        <v>86615900</v>
      </c>
      <c r="AH30" s="26">
        <v>27060000</v>
      </c>
      <c r="AI30" s="26">
        <v>28957100</v>
      </c>
      <c r="AJ30" s="26">
        <v>30598800</v>
      </c>
      <c r="AK30" s="26">
        <v>0</v>
      </c>
      <c r="AL30" s="26">
        <v>0</v>
      </c>
      <c r="AM30" s="23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f t="shared" si="17"/>
        <v>86615900</v>
      </c>
      <c r="AU30" s="26">
        <v>27060000</v>
      </c>
      <c r="AV30" s="26">
        <v>28957100</v>
      </c>
      <c r="AW30" s="26">
        <v>30598800</v>
      </c>
      <c r="AX30" s="26">
        <v>0</v>
      </c>
      <c r="AY30" s="26">
        <v>0</v>
      </c>
      <c r="AZ30" s="23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f t="shared" si="18"/>
        <v>86615900</v>
      </c>
      <c r="BH30" s="238"/>
    </row>
    <row r="31" spans="1:226" ht="21" customHeight="1" x14ac:dyDescent="0.2">
      <c r="A31" s="24" t="s">
        <v>112</v>
      </c>
      <c r="B31" s="31" t="s">
        <v>74</v>
      </c>
      <c r="C31" s="32" t="s">
        <v>113</v>
      </c>
      <c r="D31" s="26">
        <v>891912844</v>
      </c>
      <c r="E31" s="23">
        <v>0</v>
      </c>
      <c r="F31" s="23">
        <v>0</v>
      </c>
      <c r="G31" s="26">
        <f t="shared" si="14"/>
        <v>891912844</v>
      </c>
      <c r="H31" s="26">
        <v>891912844</v>
      </c>
      <c r="I31" s="26">
        <v>0</v>
      </c>
      <c r="J31" s="26">
        <v>0</v>
      </c>
      <c r="K31" s="26">
        <v>0</v>
      </c>
      <c r="L31" s="26">
        <v>0</v>
      </c>
      <c r="M31" s="23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f t="shared" si="15"/>
        <v>891912844</v>
      </c>
      <c r="U31" s="33">
        <v>54047700</v>
      </c>
      <c r="V31" s="26">
        <v>57838700</v>
      </c>
      <c r="W31" s="26">
        <v>61119200</v>
      </c>
      <c r="X31" s="26">
        <v>0</v>
      </c>
      <c r="Y31" s="26">
        <v>0</v>
      </c>
      <c r="Z31" s="23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f t="shared" si="16"/>
        <v>173005600</v>
      </c>
      <c r="AH31" s="26">
        <v>54047700</v>
      </c>
      <c r="AI31" s="26">
        <v>57838700</v>
      </c>
      <c r="AJ31" s="26">
        <v>61119200</v>
      </c>
      <c r="AK31" s="26">
        <v>0</v>
      </c>
      <c r="AL31" s="26">
        <v>0</v>
      </c>
      <c r="AM31" s="23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f t="shared" si="17"/>
        <v>173005600</v>
      </c>
      <c r="AU31" s="26">
        <v>54047700</v>
      </c>
      <c r="AV31" s="26">
        <v>57838700</v>
      </c>
      <c r="AW31" s="26">
        <v>61119200</v>
      </c>
      <c r="AX31" s="26">
        <v>0</v>
      </c>
      <c r="AY31" s="26">
        <v>0</v>
      </c>
      <c r="AZ31" s="23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f t="shared" si="18"/>
        <v>173005600</v>
      </c>
      <c r="BH31" s="238"/>
    </row>
    <row r="32" spans="1:226" s="15" customFormat="1" ht="21" customHeight="1" x14ac:dyDescent="0.2">
      <c r="A32" s="34" t="s">
        <v>114</v>
      </c>
      <c r="B32" s="35"/>
      <c r="C32" s="34" t="s">
        <v>115</v>
      </c>
      <c r="D32" s="36">
        <f>SUM(D33,D37,D38,D39,D40,D41)</f>
        <v>10956000000</v>
      </c>
      <c r="E32" s="37">
        <f>SUM(E33,E37:E41)</f>
        <v>0</v>
      </c>
      <c r="F32" s="34">
        <f t="shared" ref="F32:BG32" si="19">SUM(F33,F37:F41)</f>
        <v>0</v>
      </c>
      <c r="G32" s="34">
        <f>SUM(G33,G37+G38+G39+G40+G41)</f>
        <v>10956000000</v>
      </c>
      <c r="H32" s="36">
        <f>SUM(H33,H37,H38,H39,H40,H41)</f>
        <v>10956000000</v>
      </c>
      <c r="I32" s="34">
        <f t="shared" si="19"/>
        <v>0</v>
      </c>
      <c r="J32" s="34">
        <f>SUM(J33,J37:J41)</f>
        <v>0</v>
      </c>
      <c r="K32" s="34">
        <f t="shared" si="19"/>
        <v>0</v>
      </c>
      <c r="L32" s="34">
        <f t="shared" si="19"/>
        <v>0</v>
      </c>
      <c r="M32" s="34">
        <f t="shared" si="19"/>
        <v>0</v>
      </c>
      <c r="N32" s="34">
        <f t="shared" si="19"/>
        <v>0</v>
      </c>
      <c r="O32" s="34">
        <f t="shared" si="19"/>
        <v>0</v>
      </c>
      <c r="P32" s="34">
        <f t="shared" si="19"/>
        <v>0</v>
      </c>
      <c r="Q32" s="34">
        <f t="shared" si="19"/>
        <v>0</v>
      </c>
      <c r="R32" s="34">
        <f t="shared" si="19"/>
        <v>0</v>
      </c>
      <c r="S32" s="38">
        <f t="shared" si="19"/>
        <v>0</v>
      </c>
      <c r="T32" s="34">
        <f t="shared" si="19"/>
        <v>10956000000</v>
      </c>
      <c r="U32" s="38">
        <f t="shared" si="19"/>
        <v>373855958</v>
      </c>
      <c r="V32" s="34">
        <f t="shared" si="19"/>
        <v>344695986</v>
      </c>
      <c r="W32" s="36">
        <f t="shared" si="19"/>
        <v>561482602</v>
      </c>
      <c r="X32" s="34">
        <f t="shared" si="19"/>
        <v>0</v>
      </c>
      <c r="Y32" s="34">
        <f t="shared" si="19"/>
        <v>0</v>
      </c>
      <c r="Z32" s="34">
        <f t="shared" si="19"/>
        <v>0</v>
      </c>
      <c r="AA32" s="34">
        <f t="shared" si="19"/>
        <v>0</v>
      </c>
      <c r="AB32" s="34">
        <f t="shared" si="19"/>
        <v>0</v>
      </c>
      <c r="AC32" s="34">
        <f t="shared" si="19"/>
        <v>0</v>
      </c>
      <c r="AD32" s="34">
        <f t="shared" si="19"/>
        <v>0</v>
      </c>
      <c r="AE32" s="34">
        <f t="shared" si="19"/>
        <v>0</v>
      </c>
      <c r="AF32" s="34">
        <f t="shared" si="19"/>
        <v>0</v>
      </c>
      <c r="AG32" s="34">
        <f t="shared" si="19"/>
        <v>1280034546</v>
      </c>
      <c r="AH32" s="38">
        <f t="shared" si="19"/>
        <v>373683160</v>
      </c>
      <c r="AI32" s="34">
        <f t="shared" si="19"/>
        <v>344583875</v>
      </c>
      <c r="AJ32" s="34">
        <f t="shared" si="19"/>
        <v>561482602</v>
      </c>
      <c r="AK32" s="36">
        <f t="shared" si="19"/>
        <v>0</v>
      </c>
      <c r="AL32" s="34">
        <f t="shared" si="19"/>
        <v>0</v>
      </c>
      <c r="AM32" s="34">
        <f t="shared" si="19"/>
        <v>0</v>
      </c>
      <c r="AN32" s="34">
        <f t="shared" si="19"/>
        <v>0</v>
      </c>
      <c r="AO32" s="34">
        <f t="shared" si="19"/>
        <v>0</v>
      </c>
      <c r="AP32" s="34">
        <f t="shared" si="19"/>
        <v>0</v>
      </c>
      <c r="AQ32" s="34">
        <f t="shared" si="19"/>
        <v>0</v>
      </c>
      <c r="AR32" s="34">
        <f t="shared" si="19"/>
        <v>0</v>
      </c>
      <c r="AS32" s="34">
        <f t="shared" si="19"/>
        <v>0</v>
      </c>
      <c r="AT32" s="34">
        <f t="shared" si="19"/>
        <v>1279749637</v>
      </c>
      <c r="AU32" s="38">
        <f t="shared" si="19"/>
        <v>373683160</v>
      </c>
      <c r="AV32" s="34">
        <f t="shared" si="19"/>
        <v>344583875</v>
      </c>
      <c r="AW32" s="34">
        <f t="shared" si="19"/>
        <v>561482602</v>
      </c>
      <c r="AX32" s="36">
        <f t="shared" si="19"/>
        <v>0</v>
      </c>
      <c r="AY32" s="34">
        <f t="shared" si="19"/>
        <v>0</v>
      </c>
      <c r="AZ32" s="34">
        <f t="shared" si="19"/>
        <v>0</v>
      </c>
      <c r="BA32" s="34">
        <f t="shared" si="19"/>
        <v>0</v>
      </c>
      <c r="BB32" s="34">
        <f t="shared" si="19"/>
        <v>0</v>
      </c>
      <c r="BC32" s="34">
        <f t="shared" si="19"/>
        <v>0</v>
      </c>
      <c r="BD32" s="34">
        <f t="shared" si="19"/>
        <v>0</v>
      </c>
      <c r="BE32" s="34">
        <f t="shared" si="19"/>
        <v>0</v>
      </c>
      <c r="BF32" s="34">
        <f t="shared" si="19"/>
        <v>0</v>
      </c>
      <c r="BG32" s="34">
        <f t="shared" si="19"/>
        <v>1279749637</v>
      </c>
      <c r="BH32" s="2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138"/>
      <c r="GF32" s="138"/>
      <c r="GG32" s="138"/>
      <c r="GH32" s="138"/>
      <c r="GI32" s="138"/>
      <c r="GJ32" s="138"/>
      <c r="GK32" s="138"/>
      <c r="GL32" s="138"/>
      <c r="GM32" s="138"/>
      <c r="GN32" s="138"/>
      <c r="GO32" s="138"/>
      <c r="GP32" s="138"/>
      <c r="GQ32" s="138"/>
      <c r="GR32" s="138"/>
      <c r="GS32" s="138"/>
      <c r="GT32" s="138"/>
      <c r="GU32" s="138"/>
      <c r="GV32" s="138"/>
      <c r="GW32" s="138"/>
      <c r="GX32" s="138"/>
      <c r="GY32" s="138"/>
      <c r="GZ32" s="138"/>
      <c r="HA32" s="138"/>
      <c r="HB32" s="138"/>
      <c r="HC32" s="138"/>
      <c r="HD32" s="138"/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</row>
    <row r="33" spans="1:226" ht="21" customHeight="1" x14ac:dyDescent="0.2">
      <c r="A33" s="16" t="s">
        <v>116</v>
      </c>
      <c r="B33" s="17"/>
      <c r="C33" s="18" t="s">
        <v>117</v>
      </c>
      <c r="D33" s="39">
        <f>SUM(D34:D36)</f>
        <v>6565117753</v>
      </c>
      <c r="E33" s="40">
        <f>SUM(E34:E36)</f>
        <v>0</v>
      </c>
      <c r="F33" s="41">
        <f>SUM(F34:F36)</f>
        <v>0</v>
      </c>
      <c r="G33" s="19">
        <f>SUM(G34:G36)</f>
        <v>6565117753</v>
      </c>
      <c r="H33" s="42">
        <f>SUM(H34:H36)</f>
        <v>6565117753</v>
      </c>
      <c r="I33" s="43">
        <f t="shared" ref="I33:S33" si="20">SUM(I34:I36)</f>
        <v>0</v>
      </c>
      <c r="J33" s="43">
        <f t="shared" si="20"/>
        <v>0</v>
      </c>
      <c r="K33" s="43">
        <f t="shared" si="20"/>
        <v>0</v>
      </c>
      <c r="L33" s="43">
        <f t="shared" si="20"/>
        <v>0</v>
      </c>
      <c r="M33" s="43">
        <f>SUM(M34:M36)</f>
        <v>0</v>
      </c>
      <c r="N33" s="43">
        <f t="shared" si="20"/>
        <v>0</v>
      </c>
      <c r="O33" s="43">
        <f t="shared" si="20"/>
        <v>0</v>
      </c>
      <c r="P33" s="43">
        <f t="shared" si="20"/>
        <v>0</v>
      </c>
      <c r="Q33" s="43">
        <f t="shared" si="20"/>
        <v>0</v>
      </c>
      <c r="R33" s="43">
        <f t="shared" si="20"/>
        <v>0</v>
      </c>
      <c r="S33" s="44">
        <f t="shared" si="20"/>
        <v>0</v>
      </c>
      <c r="T33" s="45">
        <f>SUM(T34:T36)</f>
        <v>6565117753</v>
      </c>
      <c r="U33" s="44">
        <f>SUM(U34:U36)</f>
        <v>174621717</v>
      </c>
      <c r="V33" s="19">
        <f t="shared" ref="V33:AF33" si="21">SUM(V34:V36)</f>
        <v>125022509</v>
      </c>
      <c r="W33" s="19">
        <f t="shared" si="21"/>
        <v>339597266</v>
      </c>
      <c r="X33" s="42">
        <f t="shared" si="21"/>
        <v>0</v>
      </c>
      <c r="Y33" s="43">
        <f t="shared" si="21"/>
        <v>0</v>
      </c>
      <c r="Z33" s="43">
        <f>SUM(Z34:Z36)</f>
        <v>0</v>
      </c>
      <c r="AA33" s="43">
        <f t="shared" si="21"/>
        <v>0</v>
      </c>
      <c r="AB33" s="43">
        <f t="shared" si="21"/>
        <v>0</v>
      </c>
      <c r="AC33" s="43">
        <f t="shared" si="21"/>
        <v>0</v>
      </c>
      <c r="AD33" s="43">
        <f t="shared" si="21"/>
        <v>0</v>
      </c>
      <c r="AE33" s="43">
        <f t="shared" si="21"/>
        <v>0</v>
      </c>
      <c r="AF33" s="44">
        <f t="shared" si="21"/>
        <v>0</v>
      </c>
      <c r="AG33" s="45">
        <f>SUM(AG34:AG36)</f>
        <v>639241492</v>
      </c>
      <c r="AH33" s="44">
        <f>SUM(AH34:AH36)</f>
        <v>174621717</v>
      </c>
      <c r="AI33" s="19">
        <f t="shared" ref="AI33:AS33" si="22">SUM(AI34:AI36)</f>
        <v>125022509</v>
      </c>
      <c r="AJ33" s="19">
        <f t="shared" si="22"/>
        <v>339597266</v>
      </c>
      <c r="AK33" s="42">
        <f t="shared" si="22"/>
        <v>0</v>
      </c>
      <c r="AL33" s="43">
        <f t="shared" si="22"/>
        <v>0</v>
      </c>
      <c r="AM33" s="43">
        <f>SUM(AM34:AM36)</f>
        <v>0</v>
      </c>
      <c r="AN33" s="43">
        <f t="shared" si="22"/>
        <v>0</v>
      </c>
      <c r="AO33" s="43">
        <f t="shared" si="22"/>
        <v>0</v>
      </c>
      <c r="AP33" s="43">
        <f t="shared" si="22"/>
        <v>0</v>
      </c>
      <c r="AQ33" s="43">
        <f t="shared" si="22"/>
        <v>0</v>
      </c>
      <c r="AR33" s="43">
        <f t="shared" si="22"/>
        <v>0</v>
      </c>
      <c r="AS33" s="43">
        <f t="shared" si="22"/>
        <v>0</v>
      </c>
      <c r="AT33" s="43">
        <f>SUM(AT34:AT36)</f>
        <v>639241492</v>
      </c>
      <c r="AU33" s="44">
        <f>SUM(AU34:AU36)</f>
        <v>174621717</v>
      </c>
      <c r="AV33" s="19">
        <f t="shared" ref="AV33:BF33" si="23">SUM(AV34:AV36)</f>
        <v>125022509</v>
      </c>
      <c r="AW33" s="19">
        <f t="shared" si="23"/>
        <v>339597266</v>
      </c>
      <c r="AX33" s="42">
        <f t="shared" si="23"/>
        <v>0</v>
      </c>
      <c r="AY33" s="43">
        <f t="shared" si="23"/>
        <v>0</v>
      </c>
      <c r="AZ33" s="43">
        <f>SUM(AZ34:AZ36)</f>
        <v>0</v>
      </c>
      <c r="BA33" s="43">
        <f t="shared" si="23"/>
        <v>0</v>
      </c>
      <c r="BB33" s="43">
        <f t="shared" si="23"/>
        <v>0</v>
      </c>
      <c r="BC33" s="43">
        <f t="shared" si="23"/>
        <v>0</v>
      </c>
      <c r="BD33" s="43">
        <f t="shared" si="23"/>
        <v>0</v>
      </c>
      <c r="BE33" s="43">
        <f t="shared" si="23"/>
        <v>0</v>
      </c>
      <c r="BF33" s="43">
        <f t="shared" si="23"/>
        <v>0</v>
      </c>
      <c r="BG33" s="46">
        <f>SUM(BG34:BG36)</f>
        <v>639241492</v>
      </c>
      <c r="BH33" s="238"/>
    </row>
    <row r="34" spans="1:226" ht="21" customHeight="1" x14ac:dyDescent="0.2">
      <c r="A34" s="47" t="s">
        <v>118</v>
      </c>
      <c r="B34" s="21" t="s">
        <v>74</v>
      </c>
      <c r="C34" s="22" t="s">
        <v>119</v>
      </c>
      <c r="D34" s="48">
        <v>4102061529</v>
      </c>
      <c r="E34" s="49">
        <v>0</v>
      </c>
      <c r="F34" s="50">
        <v>0</v>
      </c>
      <c r="G34" s="23">
        <f t="shared" ref="G34:G41" si="24">SUM(D34:E34)-F34</f>
        <v>4102061529</v>
      </c>
      <c r="H34" s="51">
        <v>4102061529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3">
        <v>0</v>
      </c>
      <c r="T34" s="54">
        <f t="shared" ref="T34:T41" si="25">SUM(H34:S34)</f>
        <v>4102061529</v>
      </c>
      <c r="U34" s="53">
        <v>106257188</v>
      </c>
      <c r="V34" s="23">
        <v>89305472</v>
      </c>
      <c r="W34" s="23">
        <v>256488245</v>
      </c>
      <c r="X34" s="51">
        <v>0</v>
      </c>
      <c r="Y34" s="52">
        <v>0</v>
      </c>
      <c r="Z34" s="52">
        <v>0</v>
      </c>
      <c r="AA34" s="52">
        <v>0</v>
      </c>
      <c r="AB34" s="52">
        <v>0</v>
      </c>
      <c r="AC34" s="52">
        <v>0</v>
      </c>
      <c r="AD34" s="52">
        <v>0</v>
      </c>
      <c r="AE34" s="52">
        <v>0</v>
      </c>
      <c r="AF34" s="53">
        <v>0</v>
      </c>
      <c r="AG34" s="54">
        <f t="shared" ref="AG34:AG41" si="26">SUM(U34:AF34)</f>
        <v>452050905</v>
      </c>
      <c r="AH34" s="53">
        <v>106257188</v>
      </c>
      <c r="AI34" s="23">
        <v>89305472</v>
      </c>
      <c r="AJ34" s="23">
        <v>256488245</v>
      </c>
      <c r="AK34" s="51">
        <v>0</v>
      </c>
      <c r="AL34" s="52">
        <v>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f t="shared" ref="AT34:AT41" si="27">SUM(AH34:AS34)</f>
        <v>452050905</v>
      </c>
      <c r="AU34" s="53">
        <v>106257188</v>
      </c>
      <c r="AV34" s="23">
        <v>89305472</v>
      </c>
      <c r="AW34" s="23">
        <v>256488245</v>
      </c>
      <c r="AX34" s="51">
        <v>0</v>
      </c>
      <c r="AY34" s="52">
        <v>0</v>
      </c>
      <c r="AZ34" s="52">
        <v>0</v>
      </c>
      <c r="BA34" s="52">
        <v>0</v>
      </c>
      <c r="BB34" s="52">
        <v>0</v>
      </c>
      <c r="BC34" s="52">
        <v>0</v>
      </c>
      <c r="BD34" s="52">
        <v>0</v>
      </c>
      <c r="BE34" s="52">
        <v>0</v>
      </c>
      <c r="BF34" s="52">
        <v>0</v>
      </c>
      <c r="BG34" s="55">
        <f t="shared" ref="BG34:BG41" si="28">SUM(AU34:BF34)</f>
        <v>452050905</v>
      </c>
      <c r="BH34" s="238"/>
    </row>
    <row r="35" spans="1:226" ht="21" customHeight="1" x14ac:dyDescent="0.2">
      <c r="A35" s="56" t="s">
        <v>120</v>
      </c>
      <c r="B35" s="31" t="s">
        <v>74</v>
      </c>
      <c r="C35" s="25" t="s">
        <v>121</v>
      </c>
      <c r="D35" s="57">
        <v>1937068000</v>
      </c>
      <c r="E35" s="58">
        <v>0</v>
      </c>
      <c r="F35" s="26">
        <v>0</v>
      </c>
      <c r="G35" s="26">
        <f t="shared" si="24"/>
        <v>1937068000</v>
      </c>
      <c r="H35" s="59">
        <v>1937068000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1">
        <v>0</v>
      </c>
      <c r="T35" s="62">
        <f t="shared" si="25"/>
        <v>1937068000</v>
      </c>
      <c r="U35" s="61">
        <v>53925683</v>
      </c>
      <c r="V35" s="26">
        <v>25544646</v>
      </c>
      <c r="W35" s="26">
        <v>58979765</v>
      </c>
      <c r="X35" s="59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61">
        <v>0</v>
      </c>
      <c r="AG35" s="62">
        <f t="shared" si="26"/>
        <v>138450094</v>
      </c>
      <c r="AH35" s="61">
        <v>53925683</v>
      </c>
      <c r="AI35" s="26">
        <v>25544646</v>
      </c>
      <c r="AJ35" s="26">
        <v>58979765</v>
      </c>
      <c r="AK35" s="59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v>0</v>
      </c>
      <c r="AQ35" s="60">
        <v>0</v>
      </c>
      <c r="AR35" s="60">
        <v>0</v>
      </c>
      <c r="AS35" s="60">
        <v>0</v>
      </c>
      <c r="AT35" s="60">
        <f t="shared" si="27"/>
        <v>138450094</v>
      </c>
      <c r="AU35" s="61">
        <v>53925683</v>
      </c>
      <c r="AV35" s="26">
        <v>25544646</v>
      </c>
      <c r="AW35" s="26">
        <v>58979765</v>
      </c>
      <c r="AX35" s="59">
        <v>0</v>
      </c>
      <c r="AY35" s="60">
        <v>0</v>
      </c>
      <c r="AZ35" s="60">
        <v>0</v>
      </c>
      <c r="BA35" s="60">
        <v>0</v>
      </c>
      <c r="BB35" s="60">
        <v>0</v>
      </c>
      <c r="BC35" s="60">
        <v>0</v>
      </c>
      <c r="BD35" s="60">
        <v>0</v>
      </c>
      <c r="BE35" s="60">
        <v>0</v>
      </c>
      <c r="BF35" s="60">
        <v>0</v>
      </c>
      <c r="BG35" s="63">
        <f t="shared" si="28"/>
        <v>138450094</v>
      </c>
      <c r="BH35" s="238"/>
    </row>
    <row r="36" spans="1:226" s="15" customFormat="1" ht="21" customHeight="1" x14ac:dyDescent="0.2">
      <c r="A36" s="64" t="s">
        <v>122</v>
      </c>
      <c r="B36" s="65" t="s">
        <v>74</v>
      </c>
      <c r="C36" s="66" t="s">
        <v>123</v>
      </c>
      <c r="D36" s="67">
        <v>525988224</v>
      </c>
      <c r="E36" s="68">
        <v>0</v>
      </c>
      <c r="F36" s="69">
        <v>0</v>
      </c>
      <c r="G36" s="70">
        <f t="shared" si="24"/>
        <v>525988224</v>
      </c>
      <c r="H36" s="71">
        <v>525988224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72">
        <v>0</v>
      </c>
      <c r="S36" s="73">
        <v>0</v>
      </c>
      <c r="T36" s="74">
        <f t="shared" si="25"/>
        <v>525988224</v>
      </c>
      <c r="U36" s="73">
        <v>14438846</v>
      </c>
      <c r="V36" s="70">
        <v>10172391</v>
      </c>
      <c r="W36" s="70">
        <v>24129256</v>
      </c>
      <c r="X36" s="71">
        <v>0</v>
      </c>
      <c r="Y36" s="72">
        <v>0</v>
      </c>
      <c r="Z36" s="72">
        <v>0</v>
      </c>
      <c r="AA36" s="72">
        <v>0</v>
      </c>
      <c r="AB36" s="72">
        <v>0</v>
      </c>
      <c r="AC36" s="72">
        <v>0</v>
      </c>
      <c r="AD36" s="72">
        <v>0</v>
      </c>
      <c r="AE36" s="72">
        <v>0</v>
      </c>
      <c r="AF36" s="73">
        <v>0</v>
      </c>
      <c r="AG36" s="74">
        <f t="shared" si="26"/>
        <v>48740493</v>
      </c>
      <c r="AH36" s="73">
        <v>14438846</v>
      </c>
      <c r="AI36" s="70">
        <v>10172391</v>
      </c>
      <c r="AJ36" s="70">
        <v>24129256</v>
      </c>
      <c r="AK36" s="71">
        <v>0</v>
      </c>
      <c r="AL36" s="72">
        <v>0</v>
      </c>
      <c r="AM36" s="72">
        <v>0</v>
      </c>
      <c r="AN36" s="72">
        <v>0</v>
      </c>
      <c r="AO36" s="72">
        <v>0</v>
      </c>
      <c r="AP36" s="72">
        <v>0</v>
      </c>
      <c r="AQ36" s="72">
        <v>0</v>
      </c>
      <c r="AR36" s="72">
        <v>0</v>
      </c>
      <c r="AS36" s="72">
        <v>0</v>
      </c>
      <c r="AT36" s="72">
        <f t="shared" si="27"/>
        <v>48740493</v>
      </c>
      <c r="AU36" s="73">
        <v>14438846</v>
      </c>
      <c r="AV36" s="70">
        <v>10172391</v>
      </c>
      <c r="AW36" s="70">
        <v>24129256</v>
      </c>
      <c r="AX36" s="71">
        <v>0</v>
      </c>
      <c r="AY36" s="72">
        <v>0</v>
      </c>
      <c r="AZ36" s="72">
        <v>0</v>
      </c>
      <c r="BA36" s="72">
        <v>0</v>
      </c>
      <c r="BB36" s="72">
        <v>0</v>
      </c>
      <c r="BC36" s="72">
        <v>0</v>
      </c>
      <c r="BD36" s="72">
        <v>0</v>
      </c>
      <c r="BE36" s="72">
        <v>0</v>
      </c>
      <c r="BF36" s="72">
        <v>0</v>
      </c>
      <c r="BG36" s="75">
        <f t="shared" si="28"/>
        <v>48740493</v>
      </c>
      <c r="BH36" s="2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</row>
    <row r="37" spans="1:226" ht="21" customHeight="1" x14ac:dyDescent="0.2">
      <c r="A37" s="16" t="s">
        <v>124</v>
      </c>
      <c r="B37" s="17" t="s">
        <v>74</v>
      </c>
      <c r="C37" s="18" t="s">
        <v>125</v>
      </c>
      <c r="D37" s="39">
        <v>1724080105</v>
      </c>
      <c r="E37" s="76">
        <v>0</v>
      </c>
      <c r="F37" s="77">
        <v>0</v>
      </c>
      <c r="G37" s="19">
        <f t="shared" si="24"/>
        <v>1724080105</v>
      </c>
      <c r="H37" s="42">
        <v>1724080105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4">
        <v>0</v>
      </c>
      <c r="T37" s="45">
        <f t="shared" si="25"/>
        <v>1724080105</v>
      </c>
      <c r="U37" s="44">
        <v>85229101</v>
      </c>
      <c r="V37" s="19">
        <v>100197331</v>
      </c>
      <c r="W37" s="19">
        <v>96830611</v>
      </c>
      <c r="X37" s="42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4">
        <v>0</v>
      </c>
      <c r="AG37" s="45">
        <f t="shared" si="26"/>
        <v>282257043</v>
      </c>
      <c r="AH37" s="44">
        <v>85229101</v>
      </c>
      <c r="AI37" s="19">
        <v>100197331</v>
      </c>
      <c r="AJ37" s="19">
        <v>96830611</v>
      </c>
      <c r="AK37" s="42">
        <v>0</v>
      </c>
      <c r="AL37" s="43">
        <v>0</v>
      </c>
      <c r="AM37" s="43">
        <v>0</v>
      </c>
      <c r="AN37" s="43">
        <v>0</v>
      </c>
      <c r="AO37" s="43">
        <v>0</v>
      </c>
      <c r="AP37" s="43">
        <v>0</v>
      </c>
      <c r="AQ37" s="43">
        <v>0</v>
      </c>
      <c r="AR37" s="43">
        <v>0</v>
      </c>
      <c r="AS37" s="43">
        <v>0</v>
      </c>
      <c r="AT37" s="43">
        <f t="shared" si="27"/>
        <v>282257043</v>
      </c>
      <c r="AU37" s="44">
        <v>85229101</v>
      </c>
      <c r="AV37" s="19">
        <v>100197331</v>
      </c>
      <c r="AW37" s="19">
        <v>96830611</v>
      </c>
      <c r="AX37" s="42">
        <v>0</v>
      </c>
      <c r="AY37" s="43">
        <v>0</v>
      </c>
      <c r="AZ37" s="43">
        <v>0</v>
      </c>
      <c r="BA37" s="43">
        <v>0</v>
      </c>
      <c r="BB37" s="43">
        <v>0</v>
      </c>
      <c r="BC37" s="43">
        <v>0</v>
      </c>
      <c r="BD37" s="43">
        <v>0</v>
      </c>
      <c r="BE37" s="43">
        <v>0</v>
      </c>
      <c r="BF37" s="43">
        <v>0</v>
      </c>
      <c r="BG37" s="46">
        <f t="shared" si="28"/>
        <v>282257043</v>
      </c>
      <c r="BH37" s="238"/>
    </row>
    <row r="38" spans="1:226" ht="21" customHeight="1" x14ac:dyDescent="0.2">
      <c r="A38" s="78" t="s">
        <v>126</v>
      </c>
      <c r="B38" s="79" t="s">
        <v>74</v>
      </c>
      <c r="C38" s="80" t="s">
        <v>127</v>
      </c>
      <c r="D38" s="81">
        <v>13312132</v>
      </c>
      <c r="E38" s="82">
        <v>0</v>
      </c>
      <c r="F38" s="83">
        <v>0</v>
      </c>
      <c r="G38" s="84">
        <f t="shared" si="24"/>
        <v>13312132</v>
      </c>
      <c r="H38" s="85">
        <v>13312132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0</v>
      </c>
      <c r="R38" s="86">
        <v>0</v>
      </c>
      <c r="S38" s="87">
        <v>0</v>
      </c>
      <c r="T38" s="88">
        <f t="shared" si="25"/>
        <v>13312132</v>
      </c>
      <c r="U38" s="87">
        <v>381815</v>
      </c>
      <c r="V38" s="84">
        <v>381815</v>
      </c>
      <c r="W38" s="84">
        <v>381815</v>
      </c>
      <c r="X38" s="85">
        <v>0</v>
      </c>
      <c r="Y38" s="86">
        <v>0</v>
      </c>
      <c r="Z38" s="86">
        <v>0</v>
      </c>
      <c r="AA38" s="86">
        <v>0</v>
      </c>
      <c r="AB38" s="86">
        <v>0</v>
      </c>
      <c r="AC38" s="86">
        <v>0</v>
      </c>
      <c r="AD38" s="86">
        <v>0</v>
      </c>
      <c r="AE38" s="86">
        <v>0</v>
      </c>
      <c r="AF38" s="87">
        <v>0</v>
      </c>
      <c r="AG38" s="88">
        <f t="shared" si="26"/>
        <v>1145445</v>
      </c>
      <c r="AH38" s="87">
        <v>381815</v>
      </c>
      <c r="AI38" s="84">
        <v>381815</v>
      </c>
      <c r="AJ38" s="84">
        <v>381815</v>
      </c>
      <c r="AK38" s="85">
        <v>0</v>
      </c>
      <c r="AL38" s="86">
        <v>0</v>
      </c>
      <c r="AM38" s="86">
        <v>0</v>
      </c>
      <c r="AN38" s="86">
        <v>0</v>
      </c>
      <c r="AO38" s="86">
        <v>0</v>
      </c>
      <c r="AP38" s="86">
        <v>0</v>
      </c>
      <c r="AQ38" s="86">
        <v>0</v>
      </c>
      <c r="AR38" s="86">
        <v>0</v>
      </c>
      <c r="AS38" s="86">
        <v>0</v>
      </c>
      <c r="AT38" s="86">
        <f t="shared" si="27"/>
        <v>1145445</v>
      </c>
      <c r="AU38" s="87">
        <v>381815</v>
      </c>
      <c r="AV38" s="84">
        <v>381815</v>
      </c>
      <c r="AW38" s="84">
        <v>381815</v>
      </c>
      <c r="AX38" s="85">
        <v>0</v>
      </c>
      <c r="AY38" s="86">
        <v>0</v>
      </c>
      <c r="AZ38" s="86">
        <v>0</v>
      </c>
      <c r="BA38" s="86">
        <v>0</v>
      </c>
      <c r="BB38" s="86">
        <v>0</v>
      </c>
      <c r="BC38" s="86">
        <v>0</v>
      </c>
      <c r="BD38" s="86">
        <v>0</v>
      </c>
      <c r="BE38" s="86">
        <v>0</v>
      </c>
      <c r="BF38" s="86">
        <v>0</v>
      </c>
      <c r="BG38" s="89">
        <f t="shared" si="28"/>
        <v>1145445</v>
      </c>
      <c r="BH38" s="238"/>
    </row>
    <row r="39" spans="1:226" ht="21" customHeight="1" x14ac:dyDescent="0.2">
      <c r="A39" s="16" t="s">
        <v>128</v>
      </c>
      <c r="B39" s="17" t="s">
        <v>74</v>
      </c>
      <c r="C39" s="18" t="s">
        <v>129</v>
      </c>
      <c r="D39" s="39">
        <v>31000000</v>
      </c>
      <c r="E39" s="76">
        <v>0</v>
      </c>
      <c r="F39" s="83">
        <v>0</v>
      </c>
      <c r="G39" s="19">
        <f t="shared" si="24"/>
        <v>31000000</v>
      </c>
      <c r="H39" s="42">
        <v>31000000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4">
        <v>0</v>
      </c>
      <c r="T39" s="45">
        <f t="shared" si="25"/>
        <v>31000000</v>
      </c>
      <c r="U39" s="44">
        <v>0</v>
      </c>
      <c r="V39" s="19">
        <v>0</v>
      </c>
      <c r="W39" s="19">
        <v>0</v>
      </c>
      <c r="X39" s="42">
        <v>0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  <c r="AE39" s="43">
        <v>0</v>
      </c>
      <c r="AF39" s="44">
        <v>0</v>
      </c>
      <c r="AG39" s="45">
        <f t="shared" si="26"/>
        <v>0</v>
      </c>
      <c r="AH39" s="44">
        <v>0</v>
      </c>
      <c r="AI39" s="19">
        <v>0</v>
      </c>
      <c r="AJ39" s="19">
        <v>0</v>
      </c>
      <c r="AK39" s="42">
        <v>0</v>
      </c>
      <c r="AL39" s="43">
        <v>0</v>
      </c>
      <c r="AM39" s="43">
        <v>0</v>
      </c>
      <c r="AN39" s="43">
        <v>0</v>
      </c>
      <c r="AO39" s="43">
        <v>0</v>
      </c>
      <c r="AP39" s="43">
        <v>0</v>
      </c>
      <c r="AQ39" s="43">
        <v>0</v>
      </c>
      <c r="AR39" s="43">
        <v>0</v>
      </c>
      <c r="AS39" s="43">
        <v>0</v>
      </c>
      <c r="AT39" s="43">
        <f t="shared" si="27"/>
        <v>0</v>
      </c>
      <c r="AU39" s="44">
        <v>0</v>
      </c>
      <c r="AV39" s="19">
        <v>0</v>
      </c>
      <c r="AW39" s="19">
        <v>0</v>
      </c>
      <c r="AX39" s="42">
        <v>0</v>
      </c>
      <c r="AY39" s="43">
        <v>0</v>
      </c>
      <c r="AZ39" s="43">
        <v>0</v>
      </c>
      <c r="BA39" s="43">
        <v>0</v>
      </c>
      <c r="BB39" s="43">
        <v>0</v>
      </c>
      <c r="BC39" s="43">
        <v>0</v>
      </c>
      <c r="BD39" s="43">
        <v>0</v>
      </c>
      <c r="BE39" s="43">
        <v>0</v>
      </c>
      <c r="BF39" s="43">
        <v>0</v>
      </c>
      <c r="BG39" s="46">
        <f t="shared" si="28"/>
        <v>0</v>
      </c>
      <c r="BH39" s="238"/>
    </row>
    <row r="40" spans="1:226" ht="21" customHeight="1" x14ac:dyDescent="0.2">
      <c r="A40" s="16" t="s">
        <v>130</v>
      </c>
      <c r="B40" s="17" t="s">
        <v>74</v>
      </c>
      <c r="C40" s="18" t="s">
        <v>131</v>
      </c>
      <c r="D40" s="39">
        <v>1810449958</v>
      </c>
      <c r="E40" s="76">
        <v>0</v>
      </c>
      <c r="F40" s="83">
        <v>0</v>
      </c>
      <c r="G40" s="19">
        <f t="shared" si="24"/>
        <v>1810449958</v>
      </c>
      <c r="H40" s="42">
        <v>1810449958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4">
        <v>0</v>
      </c>
      <c r="T40" s="45">
        <f t="shared" si="25"/>
        <v>1810449958</v>
      </c>
      <c r="U40" s="44">
        <v>113623325</v>
      </c>
      <c r="V40" s="19">
        <v>119094331</v>
      </c>
      <c r="W40" s="19">
        <v>124672910</v>
      </c>
      <c r="X40" s="42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0</v>
      </c>
      <c r="AD40" s="43">
        <v>0</v>
      </c>
      <c r="AE40" s="43">
        <v>0</v>
      </c>
      <c r="AF40" s="44">
        <v>0</v>
      </c>
      <c r="AG40" s="45">
        <f t="shared" si="26"/>
        <v>357390566</v>
      </c>
      <c r="AH40" s="44">
        <v>113450527</v>
      </c>
      <c r="AI40" s="19">
        <v>118982220</v>
      </c>
      <c r="AJ40" s="19">
        <v>124672910</v>
      </c>
      <c r="AK40" s="42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0</v>
      </c>
      <c r="AS40" s="43">
        <v>0</v>
      </c>
      <c r="AT40" s="43">
        <f t="shared" si="27"/>
        <v>357105657</v>
      </c>
      <c r="AU40" s="44">
        <v>113450527</v>
      </c>
      <c r="AV40" s="19">
        <v>118982220</v>
      </c>
      <c r="AW40" s="19">
        <v>124672910</v>
      </c>
      <c r="AX40" s="42">
        <v>0</v>
      </c>
      <c r="AY40" s="43">
        <v>0</v>
      </c>
      <c r="AZ40" s="43">
        <v>0</v>
      </c>
      <c r="BA40" s="43">
        <v>0</v>
      </c>
      <c r="BB40" s="43">
        <v>0</v>
      </c>
      <c r="BC40" s="43">
        <v>0</v>
      </c>
      <c r="BD40" s="43">
        <v>0</v>
      </c>
      <c r="BE40" s="43">
        <v>0</v>
      </c>
      <c r="BF40" s="43">
        <v>0</v>
      </c>
      <c r="BG40" s="46">
        <f t="shared" si="28"/>
        <v>357105657</v>
      </c>
      <c r="BH40" s="238"/>
    </row>
    <row r="41" spans="1:226" ht="21" customHeight="1" x14ac:dyDescent="0.2">
      <c r="A41" s="90" t="s">
        <v>132</v>
      </c>
      <c r="B41" s="91" t="s">
        <v>74</v>
      </c>
      <c r="C41" s="18" t="s">
        <v>133</v>
      </c>
      <c r="D41" s="19">
        <v>812040052</v>
      </c>
      <c r="E41" s="92">
        <v>0</v>
      </c>
      <c r="F41" s="93">
        <v>0</v>
      </c>
      <c r="G41" s="84">
        <f t="shared" si="24"/>
        <v>812040052</v>
      </c>
      <c r="H41" s="94">
        <v>812040052</v>
      </c>
      <c r="I41" s="95">
        <v>0</v>
      </c>
      <c r="J41" s="43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5">
        <v>0</v>
      </c>
      <c r="R41" s="95">
        <v>0</v>
      </c>
      <c r="S41" s="96">
        <v>0</v>
      </c>
      <c r="T41" s="45">
        <f t="shared" si="25"/>
        <v>812040052</v>
      </c>
      <c r="U41" s="96">
        <v>0</v>
      </c>
      <c r="V41" s="84">
        <v>0</v>
      </c>
      <c r="W41" s="84">
        <v>0</v>
      </c>
      <c r="X41" s="94">
        <v>0</v>
      </c>
      <c r="Y41" s="95">
        <v>0</v>
      </c>
      <c r="Z41" s="95">
        <v>0</v>
      </c>
      <c r="AA41" s="95">
        <v>0</v>
      </c>
      <c r="AB41" s="95">
        <v>0</v>
      </c>
      <c r="AC41" s="95">
        <v>0</v>
      </c>
      <c r="AD41" s="95">
        <v>0</v>
      </c>
      <c r="AE41" s="95">
        <v>0</v>
      </c>
      <c r="AF41" s="96">
        <v>0</v>
      </c>
      <c r="AG41" s="45">
        <f t="shared" si="26"/>
        <v>0</v>
      </c>
      <c r="AH41" s="96">
        <v>0</v>
      </c>
      <c r="AI41" s="19">
        <v>0</v>
      </c>
      <c r="AJ41" s="84">
        <v>0</v>
      </c>
      <c r="AK41" s="94">
        <v>0</v>
      </c>
      <c r="AL41" s="95">
        <v>0</v>
      </c>
      <c r="AM41" s="95">
        <v>0</v>
      </c>
      <c r="AN41" s="95">
        <v>0</v>
      </c>
      <c r="AO41" s="95">
        <v>0</v>
      </c>
      <c r="AP41" s="95">
        <v>0</v>
      </c>
      <c r="AQ41" s="95">
        <v>0</v>
      </c>
      <c r="AR41" s="95">
        <v>0</v>
      </c>
      <c r="AS41" s="95">
        <v>0</v>
      </c>
      <c r="AT41" s="95">
        <f t="shared" si="27"/>
        <v>0</v>
      </c>
      <c r="AU41" s="96">
        <v>0</v>
      </c>
      <c r="AV41" s="97">
        <v>0</v>
      </c>
      <c r="AW41" s="84">
        <v>0</v>
      </c>
      <c r="AX41" s="94">
        <v>0</v>
      </c>
      <c r="AY41" s="95">
        <v>0</v>
      </c>
      <c r="AZ41" s="95">
        <v>0</v>
      </c>
      <c r="BA41" s="95">
        <v>0</v>
      </c>
      <c r="BB41" s="95">
        <v>0</v>
      </c>
      <c r="BC41" s="95">
        <v>0</v>
      </c>
      <c r="BD41" s="95">
        <v>0</v>
      </c>
      <c r="BE41" s="95">
        <v>0</v>
      </c>
      <c r="BF41" s="95">
        <v>0</v>
      </c>
      <c r="BG41" s="98">
        <f t="shared" si="28"/>
        <v>0</v>
      </c>
      <c r="BH41" s="238"/>
    </row>
    <row r="42" spans="1:226" s="15" customFormat="1" ht="21" customHeight="1" x14ac:dyDescent="0.2">
      <c r="A42" s="99" t="s">
        <v>134</v>
      </c>
      <c r="B42" s="100"/>
      <c r="C42" s="101" t="s">
        <v>135</v>
      </c>
      <c r="D42" s="102">
        <f>+D43+D52</f>
        <v>18087679860</v>
      </c>
      <c r="E42" s="103">
        <f>+E43+E52</f>
        <v>524618183</v>
      </c>
      <c r="F42" s="104">
        <f t="shared" ref="F42:BG42" si="29">+F43+F52</f>
        <v>524618183</v>
      </c>
      <c r="G42" s="102">
        <f t="shared" si="29"/>
        <v>18087679860</v>
      </c>
      <c r="H42" s="104">
        <f t="shared" si="29"/>
        <v>12386462167.68</v>
      </c>
      <c r="I42" s="104">
        <f t="shared" si="29"/>
        <v>2188042846.9899998</v>
      </c>
      <c r="J42" s="104">
        <f t="shared" si="29"/>
        <v>2476131232.5999999</v>
      </c>
      <c r="K42" s="104">
        <f t="shared" si="29"/>
        <v>0</v>
      </c>
      <c r="L42" s="104">
        <f t="shared" si="29"/>
        <v>0</v>
      </c>
      <c r="M42" s="104">
        <f t="shared" si="29"/>
        <v>0</v>
      </c>
      <c r="N42" s="104">
        <f t="shared" si="29"/>
        <v>0</v>
      </c>
      <c r="O42" s="104">
        <f t="shared" si="29"/>
        <v>0</v>
      </c>
      <c r="P42" s="104">
        <f t="shared" si="29"/>
        <v>0</v>
      </c>
      <c r="Q42" s="104">
        <f t="shared" si="29"/>
        <v>0</v>
      </c>
      <c r="R42" s="104">
        <f t="shared" si="29"/>
        <v>0</v>
      </c>
      <c r="S42" s="105">
        <f>+S43+S52</f>
        <v>0</v>
      </c>
      <c r="T42" s="104">
        <f t="shared" si="29"/>
        <v>17050636247.27</v>
      </c>
      <c r="U42" s="104">
        <f t="shared" si="29"/>
        <v>8240480509.9399996</v>
      </c>
      <c r="V42" s="104">
        <f t="shared" si="29"/>
        <v>1009579101.2099999</v>
      </c>
      <c r="W42" s="102">
        <f t="shared" si="29"/>
        <v>673524500.8499999</v>
      </c>
      <c r="X42" s="104">
        <f t="shared" si="29"/>
        <v>0</v>
      </c>
      <c r="Y42" s="104">
        <f t="shared" si="29"/>
        <v>0</v>
      </c>
      <c r="Z42" s="104">
        <f t="shared" si="29"/>
        <v>0</v>
      </c>
      <c r="AA42" s="104">
        <f t="shared" si="29"/>
        <v>0</v>
      </c>
      <c r="AB42" s="104">
        <f t="shared" si="29"/>
        <v>0</v>
      </c>
      <c r="AC42" s="104">
        <f t="shared" si="29"/>
        <v>0</v>
      </c>
      <c r="AD42" s="104">
        <f t="shared" si="29"/>
        <v>0</v>
      </c>
      <c r="AE42" s="104">
        <f t="shared" si="29"/>
        <v>0</v>
      </c>
      <c r="AF42" s="105">
        <f t="shared" si="29"/>
        <v>0</v>
      </c>
      <c r="AG42" s="104">
        <f t="shared" si="29"/>
        <v>9923584112</v>
      </c>
      <c r="AH42" s="105">
        <f t="shared" si="29"/>
        <v>399570804.83999997</v>
      </c>
      <c r="AI42" s="104">
        <f t="shared" si="29"/>
        <v>882076678.75</v>
      </c>
      <c r="AJ42" s="102">
        <f t="shared" si="29"/>
        <v>3008688936.48</v>
      </c>
      <c r="AK42" s="104">
        <f t="shared" si="29"/>
        <v>0</v>
      </c>
      <c r="AL42" s="104">
        <f t="shared" si="29"/>
        <v>0</v>
      </c>
      <c r="AM42" s="104">
        <f t="shared" si="29"/>
        <v>0</v>
      </c>
      <c r="AN42" s="104">
        <f t="shared" si="29"/>
        <v>0</v>
      </c>
      <c r="AO42" s="104">
        <f t="shared" si="29"/>
        <v>0</v>
      </c>
      <c r="AP42" s="104">
        <f t="shared" si="29"/>
        <v>0</v>
      </c>
      <c r="AQ42" s="104">
        <f t="shared" si="29"/>
        <v>0</v>
      </c>
      <c r="AR42" s="104">
        <f t="shared" si="29"/>
        <v>0</v>
      </c>
      <c r="AS42" s="104">
        <f t="shared" si="29"/>
        <v>0</v>
      </c>
      <c r="AT42" s="104">
        <f t="shared" si="29"/>
        <v>4290336420.0700002</v>
      </c>
      <c r="AU42" s="105">
        <f t="shared" si="29"/>
        <v>399487425.83999997</v>
      </c>
      <c r="AV42" s="104">
        <f t="shared" si="29"/>
        <v>879197957.75</v>
      </c>
      <c r="AW42" s="102">
        <f t="shared" si="29"/>
        <v>3011651036.48</v>
      </c>
      <c r="AX42" s="104">
        <f t="shared" si="29"/>
        <v>0</v>
      </c>
      <c r="AY42" s="104">
        <f t="shared" si="29"/>
        <v>0</v>
      </c>
      <c r="AZ42" s="104">
        <f t="shared" si="29"/>
        <v>0</v>
      </c>
      <c r="BA42" s="104">
        <f t="shared" si="29"/>
        <v>0</v>
      </c>
      <c r="BB42" s="104">
        <f t="shared" si="29"/>
        <v>0</v>
      </c>
      <c r="BC42" s="104">
        <f t="shared" si="29"/>
        <v>0</v>
      </c>
      <c r="BD42" s="104">
        <f t="shared" si="29"/>
        <v>0</v>
      </c>
      <c r="BE42" s="104">
        <f t="shared" si="29"/>
        <v>0</v>
      </c>
      <c r="BF42" s="104">
        <f t="shared" si="29"/>
        <v>0</v>
      </c>
      <c r="BG42" s="104">
        <f t="shared" si="29"/>
        <v>4290336420.0700002</v>
      </c>
      <c r="BH42" s="2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  <c r="DL42" s="138"/>
      <c r="DM42" s="138"/>
      <c r="DN42" s="138"/>
      <c r="DO42" s="138"/>
      <c r="DP42" s="138"/>
      <c r="DQ42" s="138"/>
      <c r="DR42" s="138"/>
      <c r="DS42" s="138"/>
      <c r="DT42" s="138"/>
      <c r="DU42" s="138"/>
      <c r="DV42" s="138"/>
      <c r="DW42" s="138"/>
      <c r="DX42" s="138"/>
      <c r="DY42" s="138"/>
      <c r="DZ42" s="138"/>
      <c r="EA42" s="138"/>
      <c r="EB42" s="138"/>
      <c r="EC42" s="138"/>
      <c r="ED42" s="138"/>
      <c r="EE42" s="138"/>
      <c r="EF42" s="138"/>
      <c r="EG42" s="138"/>
      <c r="EH42" s="138"/>
      <c r="EI42" s="138"/>
      <c r="EJ42" s="138"/>
      <c r="EK42" s="138"/>
      <c r="EL42" s="138"/>
      <c r="EM42" s="138"/>
      <c r="EN42" s="138"/>
      <c r="EO42" s="138"/>
      <c r="EP42" s="138"/>
      <c r="EQ42" s="138"/>
      <c r="ER42" s="138"/>
      <c r="ES42" s="138"/>
      <c r="ET42" s="138"/>
      <c r="EU42" s="138"/>
      <c r="EV42" s="138"/>
      <c r="EW42" s="138"/>
      <c r="EX42" s="138"/>
      <c r="EY42" s="138"/>
      <c r="EZ42" s="138"/>
      <c r="FA42" s="138"/>
      <c r="FB42" s="138"/>
      <c r="FC42" s="138"/>
      <c r="FD42" s="138"/>
      <c r="FE42" s="138"/>
      <c r="FF42" s="138"/>
      <c r="FG42" s="138"/>
      <c r="FH42" s="138"/>
      <c r="FI42" s="138"/>
      <c r="FJ42" s="138"/>
      <c r="FK42" s="138"/>
      <c r="FL42" s="138"/>
      <c r="FM42" s="138"/>
      <c r="FN42" s="138"/>
      <c r="FO42" s="138"/>
      <c r="FP42" s="138"/>
      <c r="FQ42" s="138"/>
      <c r="FR42" s="138"/>
      <c r="FS42" s="138"/>
      <c r="FT42" s="138"/>
      <c r="FU42" s="138"/>
      <c r="FV42" s="138"/>
      <c r="FW42" s="138"/>
      <c r="FX42" s="138"/>
      <c r="FY42" s="138"/>
      <c r="FZ42" s="138"/>
      <c r="GA42" s="138"/>
      <c r="GB42" s="138"/>
      <c r="GC42" s="138"/>
      <c r="GD42" s="138"/>
      <c r="GE42" s="138"/>
      <c r="GF42" s="138"/>
      <c r="GG42" s="138"/>
      <c r="GH42" s="138"/>
      <c r="GI42" s="138"/>
      <c r="GJ42" s="138"/>
      <c r="GK42" s="138"/>
      <c r="GL42" s="138"/>
      <c r="GM42" s="138"/>
      <c r="GN42" s="138"/>
      <c r="GO42" s="138"/>
      <c r="GP42" s="138"/>
      <c r="GQ42" s="138"/>
      <c r="GR42" s="138"/>
      <c r="GS42" s="138"/>
      <c r="GT42" s="138"/>
      <c r="GU42" s="138"/>
      <c r="GV42" s="138"/>
      <c r="GW42" s="138"/>
      <c r="GX42" s="138"/>
      <c r="GY42" s="138"/>
      <c r="GZ42" s="138"/>
      <c r="HA42" s="138"/>
      <c r="HB42" s="138"/>
      <c r="HC42" s="138"/>
      <c r="HD42" s="138"/>
      <c r="HE42" s="138"/>
      <c r="HF42" s="138"/>
      <c r="HG42" s="138"/>
      <c r="HH42" s="138"/>
      <c r="HI42" s="138"/>
      <c r="HJ42" s="138"/>
      <c r="HK42" s="138"/>
      <c r="HL42" s="138"/>
      <c r="HM42" s="138"/>
      <c r="HN42" s="138"/>
      <c r="HO42" s="138"/>
      <c r="HP42" s="138"/>
      <c r="HQ42" s="138"/>
      <c r="HR42" s="138"/>
    </row>
    <row r="43" spans="1:226" s="3" customFormat="1" ht="21" customHeight="1" x14ac:dyDescent="0.2">
      <c r="A43" s="106" t="s">
        <v>136</v>
      </c>
      <c r="B43" s="107"/>
      <c r="C43" s="108" t="s">
        <v>137</v>
      </c>
      <c r="D43" s="109">
        <f>+D44</f>
        <v>0</v>
      </c>
      <c r="E43" s="109">
        <f t="shared" ref="E43:BG43" si="30">+E44</f>
        <v>0</v>
      </c>
      <c r="F43" s="109">
        <f t="shared" si="30"/>
        <v>0</v>
      </c>
      <c r="G43" s="109">
        <f t="shared" si="30"/>
        <v>0</v>
      </c>
      <c r="H43" s="109">
        <f t="shared" si="30"/>
        <v>0</v>
      </c>
      <c r="I43" s="109">
        <f t="shared" si="30"/>
        <v>0</v>
      </c>
      <c r="J43" s="109">
        <f t="shared" si="30"/>
        <v>0</v>
      </c>
      <c r="K43" s="109">
        <f t="shared" si="30"/>
        <v>0</v>
      </c>
      <c r="L43" s="109">
        <f t="shared" si="30"/>
        <v>0</v>
      </c>
      <c r="M43" s="109">
        <f t="shared" si="30"/>
        <v>0</v>
      </c>
      <c r="N43" s="109">
        <f t="shared" si="30"/>
        <v>0</v>
      </c>
      <c r="O43" s="109">
        <f t="shared" si="30"/>
        <v>0</v>
      </c>
      <c r="P43" s="109">
        <f t="shared" si="30"/>
        <v>0</v>
      </c>
      <c r="Q43" s="109">
        <f t="shared" si="30"/>
        <v>0</v>
      </c>
      <c r="R43" s="109">
        <f t="shared" si="30"/>
        <v>0</v>
      </c>
      <c r="S43" s="109">
        <f t="shared" si="30"/>
        <v>0</v>
      </c>
      <c r="T43" s="109">
        <f>+T44</f>
        <v>0</v>
      </c>
      <c r="U43" s="109">
        <f t="shared" si="30"/>
        <v>0</v>
      </c>
      <c r="V43" s="109">
        <f t="shared" si="30"/>
        <v>0</v>
      </c>
      <c r="W43" s="109">
        <f t="shared" si="30"/>
        <v>0</v>
      </c>
      <c r="X43" s="109">
        <f t="shared" si="30"/>
        <v>0</v>
      </c>
      <c r="Y43" s="109">
        <f t="shared" si="30"/>
        <v>0</v>
      </c>
      <c r="Z43" s="109">
        <f t="shared" si="30"/>
        <v>0</v>
      </c>
      <c r="AA43" s="109">
        <f t="shared" si="30"/>
        <v>0</v>
      </c>
      <c r="AB43" s="109">
        <f t="shared" si="30"/>
        <v>0</v>
      </c>
      <c r="AC43" s="109">
        <f t="shared" si="30"/>
        <v>0</v>
      </c>
      <c r="AD43" s="109">
        <f t="shared" si="30"/>
        <v>0</v>
      </c>
      <c r="AE43" s="109">
        <f t="shared" si="30"/>
        <v>0</v>
      </c>
      <c r="AF43" s="109">
        <f t="shared" si="30"/>
        <v>0</v>
      </c>
      <c r="AG43" s="109">
        <f t="shared" si="30"/>
        <v>0</v>
      </c>
      <c r="AH43" s="109">
        <f t="shared" si="30"/>
        <v>0</v>
      </c>
      <c r="AI43" s="109">
        <f t="shared" si="30"/>
        <v>0</v>
      </c>
      <c r="AJ43" s="109">
        <f t="shared" si="30"/>
        <v>0</v>
      </c>
      <c r="AK43" s="109">
        <f t="shared" si="30"/>
        <v>0</v>
      </c>
      <c r="AL43" s="109">
        <f t="shared" si="30"/>
        <v>0</v>
      </c>
      <c r="AM43" s="109">
        <f t="shared" si="30"/>
        <v>0</v>
      </c>
      <c r="AN43" s="109">
        <f t="shared" si="30"/>
        <v>0</v>
      </c>
      <c r="AO43" s="109">
        <f t="shared" si="30"/>
        <v>0</v>
      </c>
      <c r="AP43" s="109">
        <f t="shared" si="30"/>
        <v>0</v>
      </c>
      <c r="AQ43" s="109">
        <f t="shared" si="30"/>
        <v>0</v>
      </c>
      <c r="AR43" s="109">
        <f t="shared" si="30"/>
        <v>0</v>
      </c>
      <c r="AS43" s="109">
        <f t="shared" si="30"/>
        <v>0</v>
      </c>
      <c r="AT43" s="109">
        <f t="shared" si="30"/>
        <v>0</v>
      </c>
      <c r="AU43" s="109">
        <f t="shared" si="30"/>
        <v>0</v>
      </c>
      <c r="AV43" s="109">
        <f t="shared" si="30"/>
        <v>0</v>
      </c>
      <c r="AW43" s="109">
        <f t="shared" si="30"/>
        <v>0</v>
      </c>
      <c r="AX43" s="109">
        <f t="shared" si="30"/>
        <v>0</v>
      </c>
      <c r="AY43" s="109">
        <f t="shared" si="30"/>
        <v>0</v>
      </c>
      <c r="AZ43" s="109">
        <f t="shared" si="30"/>
        <v>0</v>
      </c>
      <c r="BA43" s="109">
        <f t="shared" si="30"/>
        <v>0</v>
      </c>
      <c r="BB43" s="109">
        <f t="shared" si="30"/>
        <v>0</v>
      </c>
      <c r="BC43" s="109">
        <f t="shared" si="30"/>
        <v>0</v>
      </c>
      <c r="BD43" s="109">
        <f t="shared" si="30"/>
        <v>0</v>
      </c>
      <c r="BE43" s="109">
        <f t="shared" si="30"/>
        <v>0</v>
      </c>
      <c r="BF43" s="109">
        <f t="shared" si="30"/>
        <v>0</v>
      </c>
      <c r="BG43" s="109">
        <f t="shared" si="30"/>
        <v>0</v>
      </c>
      <c r="BH43" s="238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  <c r="GT43" s="214"/>
      <c r="GU43" s="214"/>
      <c r="GV43" s="214"/>
      <c r="GW43" s="214"/>
      <c r="GX43" s="214"/>
      <c r="GY43" s="214"/>
      <c r="GZ43" s="214"/>
      <c r="HA43" s="214"/>
      <c r="HB43" s="214"/>
      <c r="HC43" s="214"/>
      <c r="HD43" s="214"/>
      <c r="HE43" s="214"/>
      <c r="HF43" s="214"/>
      <c r="HG43" s="214"/>
      <c r="HH43" s="214"/>
      <c r="HI43" s="214"/>
      <c r="HJ43" s="214"/>
      <c r="HK43" s="214"/>
      <c r="HL43" s="214"/>
      <c r="HM43" s="214"/>
      <c r="HN43" s="214"/>
      <c r="HO43" s="214"/>
      <c r="HP43" s="214"/>
      <c r="HQ43" s="214"/>
      <c r="HR43" s="214"/>
    </row>
    <row r="44" spans="1:226" s="3" customFormat="1" ht="21" customHeight="1" x14ac:dyDescent="0.2">
      <c r="A44" s="110" t="s">
        <v>138</v>
      </c>
      <c r="B44" s="111"/>
      <c r="C44" s="112" t="s">
        <v>139</v>
      </c>
      <c r="D44" s="110">
        <f>+D45+D47</f>
        <v>0</v>
      </c>
      <c r="E44" s="110">
        <f>+E45+E47</f>
        <v>0</v>
      </c>
      <c r="F44" s="110">
        <f t="shared" ref="F44:BG44" si="31">+F45+F47</f>
        <v>0</v>
      </c>
      <c r="G44" s="110">
        <f t="shared" si="31"/>
        <v>0</v>
      </c>
      <c r="H44" s="110">
        <f t="shared" si="31"/>
        <v>0</v>
      </c>
      <c r="I44" s="110">
        <f t="shared" si="31"/>
        <v>0</v>
      </c>
      <c r="J44" s="110">
        <f t="shared" si="31"/>
        <v>0</v>
      </c>
      <c r="K44" s="110">
        <f t="shared" si="31"/>
        <v>0</v>
      </c>
      <c r="L44" s="110">
        <f t="shared" si="31"/>
        <v>0</v>
      </c>
      <c r="M44" s="110">
        <f t="shared" si="31"/>
        <v>0</v>
      </c>
      <c r="N44" s="110">
        <f t="shared" si="31"/>
        <v>0</v>
      </c>
      <c r="O44" s="110">
        <f t="shared" si="31"/>
        <v>0</v>
      </c>
      <c r="P44" s="110">
        <f t="shared" si="31"/>
        <v>0</v>
      </c>
      <c r="Q44" s="110">
        <f t="shared" si="31"/>
        <v>0</v>
      </c>
      <c r="R44" s="110">
        <f t="shared" si="31"/>
        <v>0</v>
      </c>
      <c r="S44" s="110">
        <f t="shared" si="31"/>
        <v>0</v>
      </c>
      <c r="T44" s="110">
        <f t="shared" si="31"/>
        <v>0</v>
      </c>
      <c r="U44" s="110">
        <f t="shared" si="31"/>
        <v>0</v>
      </c>
      <c r="V44" s="110">
        <f t="shared" si="31"/>
        <v>0</v>
      </c>
      <c r="W44" s="110">
        <f t="shared" si="31"/>
        <v>0</v>
      </c>
      <c r="X44" s="110">
        <f t="shared" si="31"/>
        <v>0</v>
      </c>
      <c r="Y44" s="110">
        <f t="shared" si="31"/>
        <v>0</v>
      </c>
      <c r="Z44" s="110">
        <f t="shared" si="31"/>
        <v>0</v>
      </c>
      <c r="AA44" s="110">
        <f t="shared" si="31"/>
        <v>0</v>
      </c>
      <c r="AB44" s="110">
        <f t="shared" si="31"/>
        <v>0</v>
      </c>
      <c r="AC44" s="110">
        <f t="shared" si="31"/>
        <v>0</v>
      </c>
      <c r="AD44" s="110">
        <f t="shared" si="31"/>
        <v>0</v>
      </c>
      <c r="AE44" s="110">
        <f t="shared" si="31"/>
        <v>0</v>
      </c>
      <c r="AF44" s="110">
        <f t="shared" si="31"/>
        <v>0</v>
      </c>
      <c r="AG44" s="110">
        <f t="shared" si="31"/>
        <v>0</v>
      </c>
      <c r="AH44" s="110">
        <f t="shared" si="31"/>
        <v>0</v>
      </c>
      <c r="AI44" s="110">
        <f t="shared" si="31"/>
        <v>0</v>
      </c>
      <c r="AJ44" s="110">
        <f t="shared" si="31"/>
        <v>0</v>
      </c>
      <c r="AK44" s="110">
        <f t="shared" si="31"/>
        <v>0</v>
      </c>
      <c r="AL44" s="110">
        <f t="shared" si="31"/>
        <v>0</v>
      </c>
      <c r="AM44" s="110">
        <f t="shared" si="31"/>
        <v>0</v>
      </c>
      <c r="AN44" s="110">
        <f t="shared" si="31"/>
        <v>0</v>
      </c>
      <c r="AO44" s="110">
        <f t="shared" si="31"/>
        <v>0</v>
      </c>
      <c r="AP44" s="110">
        <f t="shared" si="31"/>
        <v>0</v>
      </c>
      <c r="AQ44" s="110">
        <f t="shared" si="31"/>
        <v>0</v>
      </c>
      <c r="AR44" s="110">
        <f t="shared" si="31"/>
        <v>0</v>
      </c>
      <c r="AS44" s="110">
        <f t="shared" si="31"/>
        <v>0</v>
      </c>
      <c r="AT44" s="110">
        <f t="shared" si="31"/>
        <v>0</v>
      </c>
      <c r="AU44" s="110">
        <f t="shared" si="31"/>
        <v>0</v>
      </c>
      <c r="AV44" s="110">
        <f t="shared" si="31"/>
        <v>0</v>
      </c>
      <c r="AW44" s="110">
        <f t="shared" si="31"/>
        <v>0</v>
      </c>
      <c r="AX44" s="110">
        <f t="shared" si="31"/>
        <v>0</v>
      </c>
      <c r="AY44" s="110">
        <f t="shared" si="31"/>
        <v>0</v>
      </c>
      <c r="AZ44" s="110">
        <f t="shared" si="31"/>
        <v>0</v>
      </c>
      <c r="BA44" s="110">
        <f t="shared" si="31"/>
        <v>0</v>
      </c>
      <c r="BB44" s="110">
        <f t="shared" si="31"/>
        <v>0</v>
      </c>
      <c r="BC44" s="110">
        <f t="shared" si="31"/>
        <v>0</v>
      </c>
      <c r="BD44" s="110">
        <f t="shared" si="31"/>
        <v>0</v>
      </c>
      <c r="BE44" s="110">
        <f t="shared" si="31"/>
        <v>0</v>
      </c>
      <c r="BF44" s="110">
        <f t="shared" si="31"/>
        <v>0</v>
      </c>
      <c r="BG44" s="110">
        <f t="shared" si="31"/>
        <v>0</v>
      </c>
      <c r="BH44" s="238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  <c r="GT44" s="214"/>
      <c r="GU44" s="214"/>
      <c r="GV44" s="214"/>
      <c r="GW44" s="214"/>
      <c r="GX44" s="214"/>
      <c r="GY44" s="214"/>
      <c r="GZ44" s="214"/>
      <c r="HA44" s="214"/>
      <c r="HB44" s="214"/>
      <c r="HC44" s="214"/>
      <c r="HD44" s="214"/>
      <c r="HE44" s="214"/>
      <c r="HF44" s="214"/>
      <c r="HG44" s="214"/>
      <c r="HH44" s="214"/>
      <c r="HI44" s="214"/>
      <c r="HJ44" s="214"/>
      <c r="HK44" s="214"/>
      <c r="HL44" s="214"/>
      <c r="HM44" s="214"/>
      <c r="HN44" s="214"/>
      <c r="HO44" s="214"/>
      <c r="HP44" s="214"/>
      <c r="HQ44" s="214"/>
      <c r="HR44" s="214"/>
    </row>
    <row r="45" spans="1:226" ht="21" customHeight="1" x14ac:dyDescent="0.2">
      <c r="A45" s="93" t="s">
        <v>140</v>
      </c>
      <c r="B45" s="113"/>
      <c r="C45" s="114" t="s">
        <v>141</v>
      </c>
      <c r="D45" s="93">
        <f>+D46</f>
        <v>0</v>
      </c>
      <c r="E45" s="93">
        <f t="shared" ref="E45:BG45" si="32">+E46</f>
        <v>0</v>
      </c>
      <c r="F45" s="93">
        <f t="shared" si="32"/>
        <v>0</v>
      </c>
      <c r="G45" s="93">
        <f t="shared" si="32"/>
        <v>0</v>
      </c>
      <c r="H45" s="93">
        <f t="shared" si="32"/>
        <v>0</v>
      </c>
      <c r="I45" s="93">
        <f t="shared" si="32"/>
        <v>0</v>
      </c>
      <c r="J45" s="93">
        <f t="shared" si="32"/>
        <v>0</v>
      </c>
      <c r="K45" s="93">
        <f t="shared" si="32"/>
        <v>0</v>
      </c>
      <c r="L45" s="93">
        <f t="shared" si="32"/>
        <v>0</v>
      </c>
      <c r="M45" s="93">
        <f t="shared" si="32"/>
        <v>0</v>
      </c>
      <c r="N45" s="93">
        <f t="shared" si="32"/>
        <v>0</v>
      </c>
      <c r="O45" s="93">
        <f t="shared" si="32"/>
        <v>0</v>
      </c>
      <c r="P45" s="93">
        <f t="shared" si="32"/>
        <v>0</v>
      </c>
      <c r="Q45" s="93">
        <f t="shared" si="32"/>
        <v>0</v>
      </c>
      <c r="R45" s="93">
        <f t="shared" si="32"/>
        <v>0</v>
      </c>
      <c r="S45" s="93">
        <f t="shared" si="32"/>
        <v>0</v>
      </c>
      <c r="T45" s="93">
        <f t="shared" si="32"/>
        <v>0</v>
      </c>
      <c r="U45" s="93">
        <f t="shared" si="32"/>
        <v>0</v>
      </c>
      <c r="V45" s="93">
        <f t="shared" si="32"/>
        <v>0</v>
      </c>
      <c r="W45" s="93">
        <f t="shared" si="32"/>
        <v>0</v>
      </c>
      <c r="X45" s="93">
        <f t="shared" si="32"/>
        <v>0</v>
      </c>
      <c r="Y45" s="93">
        <f t="shared" si="32"/>
        <v>0</v>
      </c>
      <c r="Z45" s="93">
        <f t="shared" si="32"/>
        <v>0</v>
      </c>
      <c r="AA45" s="93">
        <f t="shared" si="32"/>
        <v>0</v>
      </c>
      <c r="AB45" s="93">
        <f t="shared" si="32"/>
        <v>0</v>
      </c>
      <c r="AC45" s="93">
        <f t="shared" si="32"/>
        <v>0</v>
      </c>
      <c r="AD45" s="93">
        <f t="shared" si="32"/>
        <v>0</v>
      </c>
      <c r="AE45" s="93">
        <f t="shared" si="32"/>
        <v>0</v>
      </c>
      <c r="AF45" s="93">
        <f t="shared" si="32"/>
        <v>0</v>
      </c>
      <c r="AG45" s="93">
        <f t="shared" si="32"/>
        <v>0</v>
      </c>
      <c r="AH45" s="93">
        <f t="shared" si="32"/>
        <v>0</v>
      </c>
      <c r="AI45" s="93">
        <f t="shared" si="32"/>
        <v>0</v>
      </c>
      <c r="AJ45" s="93">
        <f t="shared" si="32"/>
        <v>0</v>
      </c>
      <c r="AK45" s="93">
        <f t="shared" si="32"/>
        <v>0</v>
      </c>
      <c r="AL45" s="93">
        <f t="shared" si="32"/>
        <v>0</v>
      </c>
      <c r="AM45" s="93">
        <f t="shared" si="32"/>
        <v>0</v>
      </c>
      <c r="AN45" s="93">
        <f t="shared" si="32"/>
        <v>0</v>
      </c>
      <c r="AO45" s="93">
        <f t="shared" si="32"/>
        <v>0</v>
      </c>
      <c r="AP45" s="93">
        <f t="shared" si="32"/>
        <v>0</v>
      </c>
      <c r="AQ45" s="93">
        <f t="shared" si="32"/>
        <v>0</v>
      </c>
      <c r="AR45" s="93">
        <f t="shared" si="32"/>
        <v>0</v>
      </c>
      <c r="AS45" s="93">
        <f t="shared" si="32"/>
        <v>0</v>
      </c>
      <c r="AT45" s="93">
        <f t="shared" si="32"/>
        <v>0</v>
      </c>
      <c r="AU45" s="93">
        <f t="shared" si="32"/>
        <v>0</v>
      </c>
      <c r="AV45" s="93">
        <f t="shared" si="32"/>
        <v>0</v>
      </c>
      <c r="AW45" s="93">
        <f t="shared" si="32"/>
        <v>0</v>
      </c>
      <c r="AX45" s="93">
        <f t="shared" si="32"/>
        <v>0</v>
      </c>
      <c r="AY45" s="93">
        <f t="shared" si="32"/>
        <v>0</v>
      </c>
      <c r="AZ45" s="93">
        <f t="shared" si="32"/>
        <v>0</v>
      </c>
      <c r="BA45" s="93">
        <f t="shared" si="32"/>
        <v>0</v>
      </c>
      <c r="BB45" s="93">
        <f t="shared" si="32"/>
        <v>0</v>
      </c>
      <c r="BC45" s="93">
        <f t="shared" si="32"/>
        <v>0</v>
      </c>
      <c r="BD45" s="93">
        <f t="shared" si="32"/>
        <v>0</v>
      </c>
      <c r="BE45" s="93">
        <f t="shared" si="32"/>
        <v>0</v>
      </c>
      <c r="BF45" s="93">
        <f t="shared" si="32"/>
        <v>0</v>
      </c>
      <c r="BG45" s="93">
        <f t="shared" si="32"/>
        <v>0</v>
      </c>
      <c r="BH45" s="238"/>
    </row>
    <row r="46" spans="1:226" s="15" customFormat="1" ht="21" customHeight="1" x14ac:dyDescent="0.2">
      <c r="A46" s="115" t="s">
        <v>142</v>
      </c>
      <c r="B46" s="116" t="s">
        <v>74</v>
      </c>
      <c r="C46" s="117" t="s">
        <v>143</v>
      </c>
      <c r="D46" s="26"/>
      <c r="E46" s="93">
        <v>0</v>
      </c>
      <c r="F46" s="23">
        <v>0</v>
      </c>
      <c r="G46" s="26">
        <f>SUM(D46:E46)-F46</f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3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f>SUM(H46:S46)</f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3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f>SUM(U46:AF46)</f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3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f>SUM(AH46:AS46)</f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3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f>SUM(AU46:BF46)</f>
        <v>0</v>
      </c>
      <c r="BH46" s="2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  <c r="EU46" s="138"/>
      <c r="EV46" s="138"/>
      <c r="EW46" s="138"/>
      <c r="EX46" s="138"/>
      <c r="EY46" s="138"/>
      <c r="EZ46" s="138"/>
      <c r="FA46" s="138"/>
      <c r="FB46" s="138"/>
      <c r="FC46" s="138"/>
      <c r="FD46" s="138"/>
      <c r="FE46" s="138"/>
      <c r="FF46" s="138"/>
      <c r="FG46" s="138"/>
      <c r="FH46" s="138"/>
      <c r="FI46" s="138"/>
      <c r="FJ46" s="138"/>
      <c r="FK46" s="138"/>
      <c r="FL46" s="138"/>
      <c r="FM46" s="138"/>
      <c r="FN46" s="138"/>
      <c r="FO46" s="138"/>
      <c r="FP46" s="138"/>
      <c r="FQ46" s="138"/>
      <c r="FR46" s="138"/>
      <c r="FS46" s="138"/>
      <c r="FT46" s="138"/>
      <c r="FU46" s="138"/>
      <c r="FV46" s="138"/>
      <c r="FW46" s="138"/>
      <c r="FX46" s="138"/>
      <c r="FY46" s="138"/>
      <c r="FZ46" s="138"/>
      <c r="GA46" s="138"/>
      <c r="GB46" s="138"/>
      <c r="GC46" s="138"/>
      <c r="GD46" s="138"/>
      <c r="GE46" s="138"/>
      <c r="GF46" s="138"/>
      <c r="GG46" s="138"/>
      <c r="GH46" s="138"/>
      <c r="GI46" s="138"/>
      <c r="GJ46" s="138"/>
      <c r="GK46" s="138"/>
      <c r="GL46" s="138"/>
      <c r="GM46" s="138"/>
      <c r="GN46" s="138"/>
      <c r="GO46" s="138"/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B46" s="138"/>
      <c r="HC46" s="138"/>
      <c r="HD46" s="138"/>
      <c r="HE46" s="138"/>
      <c r="HF46" s="138"/>
      <c r="HG46" s="138"/>
      <c r="HH46" s="138"/>
      <c r="HI46" s="138"/>
      <c r="HJ46" s="138"/>
      <c r="HK46" s="138"/>
      <c r="HL46" s="138"/>
      <c r="HM46" s="138"/>
      <c r="HN46" s="138"/>
      <c r="HO46" s="138"/>
      <c r="HP46" s="138"/>
      <c r="HQ46" s="138"/>
      <c r="HR46" s="138"/>
    </row>
    <row r="47" spans="1:226" ht="21" customHeight="1" x14ac:dyDescent="0.2">
      <c r="A47" s="93" t="s">
        <v>144</v>
      </c>
      <c r="B47" s="113" t="s">
        <v>74</v>
      </c>
      <c r="C47" s="114" t="s">
        <v>145</v>
      </c>
      <c r="D47" s="93">
        <f>+D48+D49</f>
        <v>0</v>
      </c>
      <c r="E47" s="118">
        <v>0</v>
      </c>
      <c r="F47" s="93">
        <f>+F48+F49+F50+F51</f>
        <v>0</v>
      </c>
      <c r="G47" s="93">
        <f>+G48+G49+G50+G51</f>
        <v>0</v>
      </c>
      <c r="H47" s="93">
        <f t="shared" ref="H47:BF47" si="33">+H48+H49+H50</f>
        <v>0</v>
      </c>
      <c r="I47" s="93">
        <f t="shared" si="33"/>
        <v>0</v>
      </c>
      <c r="J47" s="93">
        <f t="shared" si="33"/>
        <v>0</v>
      </c>
      <c r="K47" s="93">
        <f t="shared" si="33"/>
        <v>0</v>
      </c>
      <c r="L47" s="93">
        <f t="shared" si="33"/>
        <v>0</v>
      </c>
      <c r="M47" s="93">
        <f t="shared" si="33"/>
        <v>0</v>
      </c>
      <c r="N47" s="93">
        <f t="shared" si="33"/>
        <v>0</v>
      </c>
      <c r="O47" s="93">
        <f t="shared" si="33"/>
        <v>0</v>
      </c>
      <c r="P47" s="93">
        <f t="shared" si="33"/>
        <v>0</v>
      </c>
      <c r="Q47" s="93">
        <f>+Q48+Q49+Q50+Q51</f>
        <v>0</v>
      </c>
      <c r="R47" s="93">
        <f t="shared" si="33"/>
        <v>0</v>
      </c>
      <c r="S47" s="93">
        <f>+S48+S49+S50+S51</f>
        <v>0</v>
      </c>
      <c r="T47" s="93">
        <f>+T48+T49+T50+T51</f>
        <v>0</v>
      </c>
      <c r="U47" s="93">
        <f t="shared" si="33"/>
        <v>0</v>
      </c>
      <c r="V47" s="93">
        <f t="shared" si="33"/>
        <v>0</v>
      </c>
      <c r="W47" s="93">
        <f t="shared" si="33"/>
        <v>0</v>
      </c>
      <c r="X47" s="93">
        <f t="shared" si="33"/>
        <v>0</v>
      </c>
      <c r="Y47" s="93">
        <f t="shared" si="33"/>
        <v>0</v>
      </c>
      <c r="Z47" s="93">
        <f t="shared" si="33"/>
        <v>0</v>
      </c>
      <c r="AA47" s="93">
        <f t="shared" si="33"/>
        <v>0</v>
      </c>
      <c r="AB47" s="93">
        <f t="shared" si="33"/>
        <v>0</v>
      </c>
      <c r="AC47" s="93">
        <f t="shared" si="33"/>
        <v>0</v>
      </c>
      <c r="AD47" s="93">
        <f>+AD48+AD49+AD50+AD51</f>
        <v>0</v>
      </c>
      <c r="AE47" s="93">
        <f t="shared" si="33"/>
        <v>0</v>
      </c>
      <c r="AF47" s="93">
        <f>+AF48+AF49+AF50+AF51</f>
        <v>0</v>
      </c>
      <c r="AG47" s="93">
        <f>+AG48+AG49+AG50+AG51</f>
        <v>0</v>
      </c>
      <c r="AH47" s="93">
        <f t="shared" si="33"/>
        <v>0</v>
      </c>
      <c r="AI47" s="93">
        <f t="shared" si="33"/>
        <v>0</v>
      </c>
      <c r="AJ47" s="93">
        <f t="shared" si="33"/>
        <v>0</v>
      </c>
      <c r="AK47" s="93">
        <f t="shared" si="33"/>
        <v>0</v>
      </c>
      <c r="AL47" s="93">
        <f t="shared" si="33"/>
        <v>0</v>
      </c>
      <c r="AM47" s="93">
        <f t="shared" si="33"/>
        <v>0</v>
      </c>
      <c r="AN47" s="93">
        <f t="shared" si="33"/>
        <v>0</v>
      </c>
      <c r="AO47" s="93">
        <f t="shared" si="33"/>
        <v>0</v>
      </c>
      <c r="AP47" s="93">
        <f t="shared" si="33"/>
        <v>0</v>
      </c>
      <c r="AQ47" s="93">
        <f>+AQ48+AQ49+AQ50+AQ51</f>
        <v>0</v>
      </c>
      <c r="AR47" s="93">
        <f t="shared" si="33"/>
        <v>0</v>
      </c>
      <c r="AS47" s="93">
        <f t="shared" si="33"/>
        <v>0</v>
      </c>
      <c r="AT47" s="93">
        <f>+AT48+AT49+AT50+AT51</f>
        <v>0</v>
      </c>
      <c r="AU47" s="93">
        <f t="shared" si="33"/>
        <v>0</v>
      </c>
      <c r="AV47" s="93">
        <f t="shared" si="33"/>
        <v>0</v>
      </c>
      <c r="AW47" s="93">
        <f t="shared" si="33"/>
        <v>0</v>
      </c>
      <c r="AX47" s="93">
        <f t="shared" si="33"/>
        <v>0</v>
      </c>
      <c r="AY47" s="93">
        <f t="shared" si="33"/>
        <v>0</v>
      </c>
      <c r="AZ47" s="93">
        <f t="shared" si="33"/>
        <v>0</v>
      </c>
      <c r="BA47" s="93">
        <f t="shared" si="33"/>
        <v>0</v>
      </c>
      <c r="BB47" s="93">
        <f t="shared" si="33"/>
        <v>0</v>
      </c>
      <c r="BC47" s="93">
        <f t="shared" si="33"/>
        <v>0</v>
      </c>
      <c r="BD47" s="93">
        <f>+BD48+BD49+BD50+BD51</f>
        <v>0</v>
      </c>
      <c r="BE47" s="93">
        <f t="shared" si="33"/>
        <v>0</v>
      </c>
      <c r="BF47" s="93">
        <f t="shared" si="33"/>
        <v>0</v>
      </c>
      <c r="BG47" s="93">
        <f>+BG48+BG49+BG50+BG51</f>
        <v>0</v>
      </c>
      <c r="BH47" s="238"/>
    </row>
    <row r="48" spans="1:226" s="15" customFormat="1" ht="21" customHeight="1" x14ac:dyDescent="0.2">
      <c r="A48" s="119" t="s">
        <v>146</v>
      </c>
      <c r="B48" s="65">
        <v>10</v>
      </c>
      <c r="C48" s="120" t="s">
        <v>147</v>
      </c>
      <c r="D48" s="70"/>
      <c r="E48" s="77">
        <v>0</v>
      </c>
      <c r="F48" s="77">
        <v>0</v>
      </c>
      <c r="G48" s="70">
        <f>SUM(D48:E48)-F48</f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7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f>SUM(H48:S48)</f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7">
        <v>0</v>
      </c>
      <c r="AA48" s="70">
        <v>0</v>
      </c>
      <c r="AB48" s="70">
        <v>0</v>
      </c>
      <c r="AC48" s="70">
        <v>0</v>
      </c>
      <c r="AD48" s="70">
        <v>0</v>
      </c>
      <c r="AE48" s="70">
        <v>0</v>
      </c>
      <c r="AF48" s="70">
        <v>0</v>
      </c>
      <c r="AG48" s="70">
        <f>SUM(U48:AF48)</f>
        <v>0</v>
      </c>
      <c r="AH48" s="70">
        <v>0</v>
      </c>
      <c r="AI48" s="70">
        <v>0</v>
      </c>
      <c r="AJ48" s="70">
        <v>0</v>
      </c>
      <c r="AK48" s="70">
        <v>0</v>
      </c>
      <c r="AL48" s="70">
        <v>0</v>
      </c>
      <c r="AM48" s="77">
        <v>0</v>
      </c>
      <c r="AN48" s="70">
        <v>0</v>
      </c>
      <c r="AO48" s="70">
        <v>0</v>
      </c>
      <c r="AP48" s="70">
        <v>0</v>
      </c>
      <c r="AQ48" s="70">
        <v>0</v>
      </c>
      <c r="AR48" s="70">
        <v>0</v>
      </c>
      <c r="AS48" s="70">
        <v>0</v>
      </c>
      <c r="AT48" s="70">
        <f>SUM(AH48:AS48)</f>
        <v>0</v>
      </c>
      <c r="AU48" s="70">
        <v>0</v>
      </c>
      <c r="AV48" s="70">
        <v>0</v>
      </c>
      <c r="AW48" s="70">
        <v>0</v>
      </c>
      <c r="AX48" s="70">
        <v>0</v>
      </c>
      <c r="AY48" s="70">
        <v>0</v>
      </c>
      <c r="AZ48" s="77">
        <v>0</v>
      </c>
      <c r="BA48" s="70">
        <v>0</v>
      </c>
      <c r="BB48" s="70">
        <v>0</v>
      </c>
      <c r="BC48" s="70">
        <v>0</v>
      </c>
      <c r="BD48" s="70">
        <v>0</v>
      </c>
      <c r="BE48" s="70">
        <v>0</v>
      </c>
      <c r="BF48" s="70">
        <v>0</v>
      </c>
      <c r="BG48" s="70">
        <f>SUM(AU48:BF48)</f>
        <v>0</v>
      </c>
      <c r="BH48" s="2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138"/>
      <c r="DQ48" s="138"/>
      <c r="DR48" s="138"/>
      <c r="DS48" s="138"/>
      <c r="DT48" s="138"/>
      <c r="DU48" s="138"/>
      <c r="DV48" s="138"/>
      <c r="DW48" s="138"/>
      <c r="DX48" s="138"/>
      <c r="DY48" s="138"/>
      <c r="DZ48" s="138"/>
      <c r="EA48" s="138"/>
      <c r="EB48" s="138"/>
      <c r="EC48" s="138"/>
      <c r="ED48" s="138"/>
      <c r="EE48" s="138"/>
      <c r="EF48" s="138"/>
      <c r="EG48" s="138"/>
      <c r="EH48" s="138"/>
      <c r="EI48" s="138"/>
      <c r="EJ48" s="138"/>
      <c r="EK48" s="138"/>
      <c r="EL48" s="138"/>
      <c r="EM48" s="138"/>
      <c r="EN48" s="138"/>
      <c r="EO48" s="138"/>
      <c r="EP48" s="138"/>
      <c r="EQ48" s="138"/>
      <c r="ER48" s="138"/>
      <c r="ES48" s="138"/>
      <c r="ET48" s="138"/>
      <c r="EU48" s="138"/>
      <c r="EV48" s="138"/>
      <c r="EW48" s="138"/>
      <c r="EX48" s="138"/>
      <c r="EY48" s="138"/>
      <c r="EZ48" s="138"/>
      <c r="FA48" s="138"/>
      <c r="FB48" s="138"/>
      <c r="FC48" s="138"/>
      <c r="FD48" s="138"/>
      <c r="FE48" s="138"/>
      <c r="FF48" s="138"/>
      <c r="FG48" s="138"/>
      <c r="FH48" s="138"/>
      <c r="FI48" s="138"/>
      <c r="FJ48" s="138"/>
      <c r="FK48" s="138"/>
      <c r="FL48" s="138"/>
      <c r="FM48" s="138"/>
      <c r="FN48" s="138"/>
      <c r="FO48" s="138"/>
      <c r="FP48" s="138"/>
      <c r="FQ48" s="138"/>
      <c r="FR48" s="138"/>
      <c r="FS48" s="138"/>
      <c r="FT48" s="138"/>
      <c r="FU48" s="138"/>
      <c r="FV48" s="138"/>
      <c r="FW48" s="138"/>
      <c r="FX48" s="138"/>
      <c r="FY48" s="138"/>
      <c r="FZ48" s="138"/>
      <c r="GA48" s="138"/>
      <c r="GB48" s="138"/>
      <c r="GC48" s="138"/>
      <c r="GD48" s="138"/>
      <c r="GE48" s="138"/>
      <c r="GF48" s="138"/>
      <c r="GG48" s="138"/>
      <c r="GH48" s="138"/>
      <c r="GI48" s="138"/>
      <c r="GJ48" s="138"/>
      <c r="GK48" s="138"/>
      <c r="GL48" s="138"/>
      <c r="GM48" s="138"/>
      <c r="GN48" s="138"/>
      <c r="GO48" s="138"/>
      <c r="GP48" s="138"/>
      <c r="GQ48" s="138"/>
      <c r="GR48" s="138"/>
      <c r="GS48" s="138"/>
      <c r="GT48" s="138"/>
      <c r="GU48" s="138"/>
      <c r="GV48" s="138"/>
      <c r="GW48" s="138"/>
      <c r="GX48" s="138"/>
      <c r="GY48" s="138"/>
      <c r="GZ48" s="138"/>
      <c r="HA48" s="138"/>
      <c r="HB48" s="138"/>
      <c r="HC48" s="138"/>
      <c r="HD48" s="138"/>
      <c r="HE48" s="138"/>
      <c r="HF48" s="138"/>
      <c r="HG48" s="138"/>
      <c r="HH48" s="138"/>
      <c r="HI48" s="138"/>
      <c r="HJ48" s="138"/>
      <c r="HK48" s="138"/>
      <c r="HL48" s="138"/>
      <c r="HM48" s="138"/>
      <c r="HN48" s="138"/>
      <c r="HO48" s="138"/>
      <c r="HP48" s="138"/>
      <c r="HQ48" s="138"/>
      <c r="HR48" s="138"/>
    </row>
    <row r="49" spans="1:226" s="15" customFormat="1" ht="21" customHeight="1" x14ac:dyDescent="0.2">
      <c r="A49" s="121" t="s">
        <v>148</v>
      </c>
      <c r="B49" s="122" t="s">
        <v>74</v>
      </c>
      <c r="C49" s="123" t="s">
        <v>149</v>
      </c>
      <c r="D49" s="93"/>
      <c r="E49" s="93">
        <v>0</v>
      </c>
      <c r="F49" s="93">
        <v>0</v>
      </c>
      <c r="G49" s="93">
        <f>SUM(D49:E49)-F49</f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f>SUM(H49:S49)</f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3">
        <v>0</v>
      </c>
      <c r="AA49" s="93">
        <v>0</v>
      </c>
      <c r="AB49" s="93">
        <v>0</v>
      </c>
      <c r="AC49" s="93">
        <v>0</v>
      </c>
      <c r="AD49" s="93">
        <v>0</v>
      </c>
      <c r="AE49" s="93">
        <v>0</v>
      </c>
      <c r="AF49" s="93">
        <v>0</v>
      </c>
      <c r="AG49" s="93">
        <f>SUM(U49:AF49)</f>
        <v>0</v>
      </c>
      <c r="AH49" s="93">
        <v>0</v>
      </c>
      <c r="AI49" s="93">
        <v>0</v>
      </c>
      <c r="AJ49" s="93">
        <v>0</v>
      </c>
      <c r="AK49" s="93">
        <v>0</v>
      </c>
      <c r="AL49" s="93">
        <v>0</v>
      </c>
      <c r="AM49" s="93">
        <v>0</v>
      </c>
      <c r="AN49" s="93">
        <v>0</v>
      </c>
      <c r="AO49" s="93">
        <v>0</v>
      </c>
      <c r="AP49" s="93">
        <v>0</v>
      </c>
      <c r="AQ49" s="93">
        <v>0</v>
      </c>
      <c r="AR49" s="93">
        <v>0</v>
      </c>
      <c r="AS49" s="93">
        <v>0</v>
      </c>
      <c r="AT49" s="93">
        <f>SUM(AH49:AS49)</f>
        <v>0</v>
      </c>
      <c r="AU49" s="93">
        <v>0</v>
      </c>
      <c r="AV49" s="93">
        <v>0</v>
      </c>
      <c r="AW49" s="93">
        <v>0</v>
      </c>
      <c r="AX49" s="93">
        <v>0</v>
      </c>
      <c r="AY49" s="93">
        <v>0</v>
      </c>
      <c r="AZ49" s="93">
        <v>0</v>
      </c>
      <c r="BA49" s="93">
        <v>0</v>
      </c>
      <c r="BB49" s="93">
        <v>0</v>
      </c>
      <c r="BC49" s="93">
        <v>0</v>
      </c>
      <c r="BD49" s="93">
        <v>0</v>
      </c>
      <c r="BE49" s="93">
        <v>0</v>
      </c>
      <c r="BF49" s="93">
        <v>0</v>
      </c>
      <c r="BG49" s="93">
        <f>SUM(AU49:BF49)</f>
        <v>0</v>
      </c>
      <c r="BH49" s="2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  <c r="FG49" s="138"/>
      <c r="FH49" s="138"/>
      <c r="FI49" s="138"/>
      <c r="FJ49" s="138"/>
      <c r="FK49" s="138"/>
      <c r="FL49" s="138"/>
      <c r="FM49" s="138"/>
      <c r="FN49" s="138"/>
      <c r="FO49" s="138"/>
      <c r="FP49" s="138"/>
      <c r="FQ49" s="138"/>
      <c r="FR49" s="138"/>
      <c r="FS49" s="138"/>
      <c r="FT49" s="138"/>
      <c r="FU49" s="138"/>
      <c r="FV49" s="138"/>
      <c r="FW49" s="138"/>
      <c r="FX49" s="138"/>
      <c r="FY49" s="138"/>
      <c r="FZ49" s="138"/>
      <c r="GA49" s="138"/>
      <c r="GB49" s="138"/>
      <c r="GC49" s="138"/>
      <c r="GD49" s="138"/>
      <c r="GE49" s="138"/>
      <c r="GF49" s="138"/>
      <c r="GG49" s="138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  <c r="HD49" s="138"/>
      <c r="HE49" s="138"/>
      <c r="HF49" s="138"/>
      <c r="HG49" s="138"/>
      <c r="HH49" s="138"/>
      <c r="HI49" s="138"/>
      <c r="HJ49" s="138"/>
      <c r="HK49" s="138"/>
      <c r="HL49" s="138"/>
      <c r="HM49" s="138"/>
      <c r="HN49" s="138"/>
      <c r="HO49" s="138"/>
      <c r="HP49" s="138"/>
      <c r="HQ49" s="138"/>
      <c r="HR49" s="138"/>
    </row>
    <row r="50" spans="1:226" s="15" customFormat="1" ht="21" customHeight="1" x14ac:dyDescent="0.2">
      <c r="A50" s="121" t="s">
        <v>150</v>
      </c>
      <c r="B50" s="122" t="s">
        <v>74</v>
      </c>
      <c r="C50" s="123" t="s">
        <v>151</v>
      </c>
      <c r="D50" s="93"/>
      <c r="E50" s="93">
        <v>0</v>
      </c>
      <c r="F50" s="93">
        <v>0</v>
      </c>
      <c r="G50" s="93">
        <f>SUM(D50:E50)-F50</f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  <c r="R50" s="93">
        <v>0</v>
      </c>
      <c r="S50" s="93">
        <v>0</v>
      </c>
      <c r="T50" s="93">
        <f>SUM(H50:S50)</f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3">
        <v>0</v>
      </c>
      <c r="AA50" s="93">
        <v>0</v>
      </c>
      <c r="AB50" s="93">
        <v>0</v>
      </c>
      <c r="AC50" s="93">
        <v>0</v>
      </c>
      <c r="AD50" s="93">
        <v>0</v>
      </c>
      <c r="AE50" s="93">
        <v>0</v>
      </c>
      <c r="AF50" s="93">
        <v>0</v>
      </c>
      <c r="AG50" s="93">
        <f>SUM(U50:AF50)</f>
        <v>0</v>
      </c>
      <c r="AH50" s="93">
        <v>0</v>
      </c>
      <c r="AI50" s="93">
        <v>0</v>
      </c>
      <c r="AJ50" s="93">
        <v>0</v>
      </c>
      <c r="AK50" s="93">
        <v>0</v>
      </c>
      <c r="AL50" s="93">
        <v>0</v>
      </c>
      <c r="AM50" s="93">
        <v>0</v>
      </c>
      <c r="AN50" s="93">
        <v>0</v>
      </c>
      <c r="AO50" s="93">
        <v>0</v>
      </c>
      <c r="AP50" s="93">
        <v>0</v>
      </c>
      <c r="AQ50" s="93">
        <v>0</v>
      </c>
      <c r="AR50" s="93">
        <v>0</v>
      </c>
      <c r="AS50" s="93">
        <v>0</v>
      </c>
      <c r="AT50" s="93">
        <f>SUM(AH50:AS50)</f>
        <v>0</v>
      </c>
      <c r="AU50" s="93">
        <v>0</v>
      </c>
      <c r="AV50" s="93">
        <v>0</v>
      </c>
      <c r="AW50" s="93">
        <v>0</v>
      </c>
      <c r="AX50" s="93">
        <v>0</v>
      </c>
      <c r="AY50" s="93">
        <v>0</v>
      </c>
      <c r="AZ50" s="93">
        <v>0</v>
      </c>
      <c r="BA50" s="93">
        <v>0</v>
      </c>
      <c r="BB50" s="93">
        <v>0</v>
      </c>
      <c r="BC50" s="93">
        <v>0</v>
      </c>
      <c r="BD50" s="93">
        <v>0</v>
      </c>
      <c r="BE50" s="93">
        <v>0</v>
      </c>
      <c r="BF50" s="93">
        <v>0</v>
      </c>
      <c r="BG50" s="93">
        <f>SUM(AU50:BF50)</f>
        <v>0</v>
      </c>
      <c r="BH50" s="2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138"/>
      <c r="DQ50" s="138"/>
      <c r="DR50" s="138"/>
      <c r="DS50" s="138"/>
      <c r="DT50" s="138"/>
      <c r="DU50" s="138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  <c r="FG50" s="138"/>
      <c r="FH50" s="138"/>
      <c r="FI50" s="138"/>
      <c r="FJ50" s="138"/>
      <c r="FK50" s="138"/>
      <c r="FL50" s="138"/>
      <c r="FM50" s="138"/>
      <c r="FN50" s="138"/>
      <c r="FO50" s="138"/>
      <c r="FP50" s="138"/>
      <c r="FQ50" s="138"/>
      <c r="FR50" s="138"/>
      <c r="FS50" s="138"/>
      <c r="FT50" s="138"/>
      <c r="FU50" s="138"/>
      <c r="FV50" s="138"/>
      <c r="FW50" s="138"/>
      <c r="FX50" s="138"/>
      <c r="FY50" s="138"/>
      <c r="FZ50" s="138"/>
      <c r="GA50" s="138"/>
      <c r="GB50" s="138"/>
      <c r="GC50" s="138"/>
      <c r="GD50" s="138"/>
      <c r="GE50" s="138"/>
      <c r="GF50" s="138"/>
      <c r="GG50" s="138"/>
      <c r="GH50" s="138"/>
      <c r="GI50" s="138"/>
      <c r="GJ50" s="138"/>
      <c r="GK50" s="138"/>
      <c r="GL50" s="138"/>
      <c r="GM50" s="138"/>
      <c r="GN50" s="138"/>
      <c r="GO50" s="138"/>
      <c r="GP50" s="138"/>
      <c r="GQ50" s="138"/>
      <c r="GR50" s="138"/>
      <c r="GS50" s="138"/>
      <c r="GT50" s="138"/>
      <c r="GU50" s="138"/>
      <c r="GV50" s="138"/>
      <c r="GW50" s="138"/>
      <c r="GX50" s="138"/>
      <c r="GY50" s="138"/>
      <c r="GZ50" s="138"/>
      <c r="HA50" s="138"/>
      <c r="HB50" s="138"/>
      <c r="HC50" s="138"/>
      <c r="HD50" s="138"/>
      <c r="HE50" s="138"/>
      <c r="HF50" s="138"/>
      <c r="HG50" s="138"/>
      <c r="HH50" s="138"/>
      <c r="HI50" s="138"/>
      <c r="HJ50" s="138"/>
      <c r="HK50" s="138"/>
      <c r="HL50" s="138"/>
      <c r="HM50" s="138"/>
      <c r="HN50" s="138"/>
      <c r="HO50" s="138"/>
      <c r="HP50" s="138"/>
      <c r="HQ50" s="138"/>
      <c r="HR50" s="138"/>
    </row>
    <row r="51" spans="1:226" s="15" customFormat="1" ht="21" customHeight="1" x14ac:dyDescent="0.2">
      <c r="A51" s="124" t="s">
        <v>152</v>
      </c>
      <c r="B51" s="125" t="s">
        <v>74</v>
      </c>
      <c r="C51" s="126" t="s">
        <v>153</v>
      </c>
      <c r="D51" s="118"/>
      <c r="E51" s="77">
        <v>0</v>
      </c>
      <c r="F51" s="77">
        <v>0</v>
      </c>
      <c r="G51" s="23">
        <f>SUM(D51:E51)-F51</f>
        <v>0</v>
      </c>
      <c r="H51" s="23">
        <v>0</v>
      </c>
      <c r="I51" s="23">
        <v>0</v>
      </c>
      <c r="J51" s="77"/>
      <c r="K51" s="77"/>
      <c r="L51" s="77"/>
      <c r="M51" s="77"/>
      <c r="N51" s="77"/>
      <c r="O51" s="77"/>
      <c r="P51" s="77"/>
      <c r="Q51" s="23">
        <v>0</v>
      </c>
      <c r="R51" s="77"/>
      <c r="S51" s="23">
        <v>0</v>
      </c>
      <c r="T51" s="23">
        <f>SUM(H51:S51)</f>
        <v>0</v>
      </c>
      <c r="U51" s="23">
        <v>0</v>
      </c>
      <c r="V51" s="23">
        <v>0</v>
      </c>
      <c r="W51" s="77"/>
      <c r="X51" s="77"/>
      <c r="Y51" s="77"/>
      <c r="Z51" s="77"/>
      <c r="AA51" s="77"/>
      <c r="AB51" s="77"/>
      <c r="AC51" s="77"/>
      <c r="AD51" s="23">
        <v>0</v>
      </c>
      <c r="AE51" s="77"/>
      <c r="AF51" s="23">
        <v>0</v>
      </c>
      <c r="AG51" s="23">
        <f>SUM(U51:AF51)</f>
        <v>0</v>
      </c>
      <c r="AH51" s="23">
        <v>0</v>
      </c>
      <c r="AI51" s="23">
        <v>0</v>
      </c>
      <c r="AJ51" s="93">
        <v>0</v>
      </c>
      <c r="AK51" s="77"/>
      <c r="AL51" s="77"/>
      <c r="AM51" s="77"/>
      <c r="AN51" s="77"/>
      <c r="AO51" s="77"/>
      <c r="AP51" s="77"/>
      <c r="AQ51" s="23">
        <v>0</v>
      </c>
      <c r="AR51" s="77"/>
      <c r="AS51" s="77"/>
      <c r="AT51" s="23">
        <f>SUM(AH51:AS51)</f>
        <v>0</v>
      </c>
      <c r="AU51" s="23">
        <v>0</v>
      </c>
      <c r="AV51" s="23">
        <v>0</v>
      </c>
      <c r="AW51" s="93">
        <v>0</v>
      </c>
      <c r="AX51" s="77"/>
      <c r="AY51" s="77"/>
      <c r="AZ51" s="77"/>
      <c r="BA51" s="77"/>
      <c r="BB51" s="77"/>
      <c r="BC51" s="77"/>
      <c r="BD51" s="23">
        <v>0</v>
      </c>
      <c r="BE51" s="77"/>
      <c r="BF51" s="77"/>
      <c r="BG51" s="23">
        <f>SUM(AU51:BF51)</f>
        <v>0</v>
      </c>
      <c r="BH51" s="2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38"/>
      <c r="DY51" s="138"/>
      <c r="DZ51" s="138"/>
      <c r="EA51" s="138"/>
      <c r="EB51" s="138"/>
      <c r="EC51" s="138"/>
      <c r="ED51" s="138"/>
      <c r="EE51" s="138"/>
      <c r="EF51" s="138"/>
      <c r="EG51" s="138"/>
      <c r="EH51" s="138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38"/>
      <c r="EV51" s="138"/>
      <c r="EW51" s="138"/>
      <c r="EX51" s="138"/>
      <c r="EY51" s="138"/>
      <c r="EZ51" s="138"/>
      <c r="FA51" s="138"/>
      <c r="FB51" s="138"/>
      <c r="FC51" s="138"/>
      <c r="FD51" s="138"/>
      <c r="FE51" s="138"/>
      <c r="FF51" s="138"/>
      <c r="FG51" s="138"/>
      <c r="FH51" s="138"/>
      <c r="FI51" s="138"/>
      <c r="FJ51" s="138"/>
      <c r="FK51" s="138"/>
      <c r="FL51" s="138"/>
      <c r="FM51" s="138"/>
      <c r="FN51" s="138"/>
      <c r="FO51" s="138"/>
      <c r="FP51" s="138"/>
      <c r="FQ51" s="138"/>
      <c r="FR51" s="138"/>
      <c r="FS51" s="138"/>
      <c r="FT51" s="138"/>
      <c r="FU51" s="138"/>
      <c r="FV51" s="138"/>
      <c r="FW51" s="138"/>
      <c r="FX51" s="138"/>
      <c r="FY51" s="138"/>
      <c r="FZ51" s="138"/>
      <c r="GA51" s="138"/>
      <c r="GB51" s="138"/>
      <c r="GC51" s="138"/>
      <c r="GD51" s="138"/>
      <c r="GE51" s="138"/>
      <c r="GF51" s="138"/>
      <c r="GG51" s="138"/>
      <c r="GH51" s="138"/>
      <c r="GI51" s="138"/>
      <c r="GJ51" s="138"/>
      <c r="GK51" s="138"/>
      <c r="GL51" s="138"/>
      <c r="GM51" s="138"/>
      <c r="GN51" s="138"/>
      <c r="GO51" s="138"/>
      <c r="GP51" s="138"/>
      <c r="GQ51" s="138"/>
      <c r="GR51" s="138"/>
      <c r="GS51" s="138"/>
      <c r="GT51" s="138"/>
      <c r="GU51" s="138"/>
      <c r="GV51" s="138"/>
      <c r="GW51" s="138"/>
      <c r="GX51" s="138"/>
      <c r="GY51" s="138"/>
      <c r="GZ51" s="138"/>
      <c r="HA51" s="138"/>
      <c r="HB51" s="138"/>
      <c r="HC51" s="138"/>
      <c r="HD51" s="138"/>
      <c r="HE51" s="138"/>
      <c r="HF51" s="138"/>
      <c r="HG51" s="138"/>
      <c r="HH51" s="138"/>
      <c r="HI51" s="138"/>
      <c r="HJ51" s="138"/>
      <c r="HK51" s="138"/>
      <c r="HL51" s="138"/>
      <c r="HM51" s="138"/>
      <c r="HN51" s="138"/>
      <c r="HO51" s="138"/>
      <c r="HP51" s="138"/>
      <c r="HQ51" s="138"/>
      <c r="HR51" s="138"/>
    </row>
    <row r="52" spans="1:226" s="3" customFormat="1" ht="21" customHeight="1" x14ac:dyDescent="0.2">
      <c r="A52" s="106" t="s">
        <v>154</v>
      </c>
      <c r="B52" s="107"/>
      <c r="C52" s="108" t="s">
        <v>155</v>
      </c>
      <c r="D52" s="109">
        <f t="shared" ref="D52:BG52" si="34">+D53+D72</f>
        <v>18087679860</v>
      </c>
      <c r="E52" s="109">
        <f>+E53+E72</f>
        <v>524618183</v>
      </c>
      <c r="F52" s="109">
        <f t="shared" si="34"/>
        <v>524618183</v>
      </c>
      <c r="G52" s="109">
        <f>+G53+G72</f>
        <v>18087679860</v>
      </c>
      <c r="H52" s="109">
        <f>+H53+H72</f>
        <v>12386462167.68</v>
      </c>
      <c r="I52" s="109">
        <f t="shared" si="34"/>
        <v>2188042846.9899998</v>
      </c>
      <c r="J52" s="109">
        <f t="shared" si="34"/>
        <v>2476131232.5999999</v>
      </c>
      <c r="K52" s="109">
        <f t="shared" si="34"/>
        <v>0</v>
      </c>
      <c r="L52" s="109">
        <f t="shared" si="34"/>
        <v>0</v>
      </c>
      <c r="M52" s="109">
        <f>+M53+M72</f>
        <v>0</v>
      </c>
      <c r="N52" s="109">
        <f t="shared" si="34"/>
        <v>0</v>
      </c>
      <c r="O52" s="109">
        <f t="shared" si="34"/>
        <v>0</v>
      </c>
      <c r="P52" s="109">
        <f t="shared" si="34"/>
        <v>0</v>
      </c>
      <c r="Q52" s="109">
        <f t="shared" si="34"/>
        <v>0</v>
      </c>
      <c r="R52" s="109">
        <f t="shared" si="34"/>
        <v>0</v>
      </c>
      <c r="S52" s="109">
        <f t="shared" si="34"/>
        <v>0</v>
      </c>
      <c r="T52" s="109">
        <f t="shared" si="34"/>
        <v>17050636247.27</v>
      </c>
      <c r="U52" s="109">
        <f t="shared" si="34"/>
        <v>8240480509.9399996</v>
      </c>
      <c r="V52" s="109">
        <f t="shared" si="34"/>
        <v>1009579101.2099999</v>
      </c>
      <c r="W52" s="109">
        <f t="shared" si="34"/>
        <v>673524500.8499999</v>
      </c>
      <c r="X52" s="109">
        <f t="shared" si="34"/>
        <v>0</v>
      </c>
      <c r="Y52" s="109">
        <f t="shared" si="34"/>
        <v>0</v>
      </c>
      <c r="Z52" s="109">
        <f>+Z53+Z72</f>
        <v>0</v>
      </c>
      <c r="AA52" s="109">
        <f t="shared" si="34"/>
        <v>0</v>
      </c>
      <c r="AB52" s="109">
        <f t="shared" si="34"/>
        <v>0</v>
      </c>
      <c r="AC52" s="109">
        <f t="shared" si="34"/>
        <v>0</v>
      </c>
      <c r="AD52" s="109">
        <f t="shared" si="34"/>
        <v>0</v>
      </c>
      <c r="AE52" s="109">
        <f t="shared" si="34"/>
        <v>0</v>
      </c>
      <c r="AF52" s="109">
        <f t="shared" si="34"/>
        <v>0</v>
      </c>
      <c r="AG52" s="109">
        <f t="shared" si="34"/>
        <v>9923584112</v>
      </c>
      <c r="AH52" s="109">
        <f t="shared" si="34"/>
        <v>399570804.83999997</v>
      </c>
      <c r="AI52" s="109">
        <f t="shared" si="34"/>
        <v>882076678.75</v>
      </c>
      <c r="AJ52" s="109">
        <f t="shared" si="34"/>
        <v>3008688936.48</v>
      </c>
      <c r="AK52" s="109">
        <f t="shared" si="34"/>
        <v>0</v>
      </c>
      <c r="AL52" s="109">
        <f t="shared" si="34"/>
        <v>0</v>
      </c>
      <c r="AM52" s="109">
        <f>+AM53+AM72</f>
        <v>0</v>
      </c>
      <c r="AN52" s="109">
        <f t="shared" si="34"/>
        <v>0</v>
      </c>
      <c r="AO52" s="109">
        <f t="shared" si="34"/>
        <v>0</v>
      </c>
      <c r="AP52" s="109">
        <f t="shared" si="34"/>
        <v>0</v>
      </c>
      <c r="AQ52" s="109">
        <f t="shared" si="34"/>
        <v>0</v>
      </c>
      <c r="AR52" s="109">
        <f t="shared" si="34"/>
        <v>0</v>
      </c>
      <c r="AS52" s="109">
        <f t="shared" si="34"/>
        <v>0</v>
      </c>
      <c r="AT52" s="109">
        <f t="shared" si="34"/>
        <v>4290336420.0700002</v>
      </c>
      <c r="AU52" s="109">
        <f t="shared" si="34"/>
        <v>399487425.83999997</v>
      </c>
      <c r="AV52" s="109">
        <f t="shared" si="34"/>
        <v>879197957.75</v>
      </c>
      <c r="AW52" s="109">
        <f t="shared" si="34"/>
        <v>3011651036.48</v>
      </c>
      <c r="AX52" s="109">
        <f t="shared" si="34"/>
        <v>0</v>
      </c>
      <c r="AY52" s="109">
        <f t="shared" si="34"/>
        <v>0</v>
      </c>
      <c r="AZ52" s="109">
        <f>+AZ53+AZ72</f>
        <v>0</v>
      </c>
      <c r="BA52" s="109">
        <f t="shared" si="34"/>
        <v>0</v>
      </c>
      <c r="BB52" s="109">
        <f t="shared" si="34"/>
        <v>0</v>
      </c>
      <c r="BC52" s="109">
        <f t="shared" si="34"/>
        <v>0</v>
      </c>
      <c r="BD52" s="109">
        <f t="shared" si="34"/>
        <v>0</v>
      </c>
      <c r="BE52" s="109">
        <f t="shared" si="34"/>
        <v>0</v>
      </c>
      <c r="BF52" s="109">
        <f t="shared" si="34"/>
        <v>0</v>
      </c>
      <c r="BG52" s="109">
        <f t="shared" si="34"/>
        <v>4290336420.0700002</v>
      </c>
      <c r="BH52" s="238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  <c r="BV52" s="214"/>
      <c r="BW52" s="214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214"/>
      <c r="CL52" s="214"/>
      <c r="CM52" s="214"/>
      <c r="CN52" s="214"/>
      <c r="CO52" s="214"/>
      <c r="CP52" s="214"/>
      <c r="CQ52" s="214"/>
      <c r="CR52" s="214"/>
      <c r="CS52" s="214"/>
      <c r="CT52" s="214"/>
      <c r="CU52" s="214"/>
      <c r="CV52" s="214"/>
      <c r="CW52" s="214"/>
      <c r="CX52" s="214"/>
      <c r="CY52" s="214"/>
      <c r="CZ52" s="214"/>
      <c r="DA52" s="214"/>
      <c r="DB52" s="214"/>
      <c r="DC52" s="214"/>
      <c r="DD52" s="214"/>
      <c r="DE52" s="214"/>
      <c r="DF52" s="214"/>
      <c r="DG52" s="214"/>
      <c r="DH52" s="214"/>
      <c r="DI52" s="214"/>
      <c r="DJ52" s="214"/>
      <c r="DK52" s="214"/>
      <c r="DL52" s="214"/>
      <c r="DM52" s="214"/>
      <c r="DN52" s="214"/>
      <c r="DO52" s="214"/>
      <c r="DP52" s="214"/>
      <c r="DQ52" s="214"/>
      <c r="DR52" s="214"/>
      <c r="DS52" s="214"/>
      <c r="DT52" s="214"/>
      <c r="DU52" s="214"/>
      <c r="DV52" s="214"/>
      <c r="DW52" s="214"/>
      <c r="DX52" s="214"/>
      <c r="DY52" s="214"/>
      <c r="DZ52" s="214"/>
      <c r="EA52" s="214"/>
      <c r="EB52" s="214"/>
      <c r="EC52" s="214"/>
      <c r="ED52" s="214"/>
      <c r="EE52" s="214"/>
      <c r="EF52" s="214"/>
      <c r="EG52" s="214"/>
      <c r="EH52" s="214"/>
      <c r="EI52" s="214"/>
      <c r="EJ52" s="214"/>
      <c r="EK52" s="214"/>
      <c r="EL52" s="214"/>
      <c r="EM52" s="214"/>
      <c r="EN52" s="214"/>
      <c r="EO52" s="214"/>
      <c r="EP52" s="214"/>
      <c r="EQ52" s="214"/>
      <c r="ER52" s="214"/>
      <c r="ES52" s="214"/>
      <c r="ET52" s="214"/>
      <c r="EU52" s="214"/>
      <c r="EV52" s="214"/>
      <c r="EW52" s="214"/>
      <c r="EX52" s="214"/>
      <c r="EY52" s="214"/>
      <c r="EZ52" s="214"/>
      <c r="FA52" s="214"/>
      <c r="FB52" s="214"/>
      <c r="FC52" s="214"/>
      <c r="FD52" s="214"/>
      <c r="FE52" s="214"/>
      <c r="FF52" s="214"/>
      <c r="FG52" s="214"/>
      <c r="FH52" s="214"/>
      <c r="FI52" s="214"/>
      <c r="FJ52" s="214"/>
      <c r="FK52" s="214"/>
      <c r="FL52" s="214"/>
      <c r="FM52" s="214"/>
      <c r="FN52" s="214"/>
      <c r="FO52" s="214"/>
      <c r="FP52" s="214"/>
      <c r="FQ52" s="214"/>
      <c r="FR52" s="214"/>
      <c r="FS52" s="214"/>
      <c r="FT52" s="214"/>
      <c r="FU52" s="214"/>
      <c r="FV52" s="214"/>
      <c r="FW52" s="214"/>
      <c r="FX52" s="214"/>
      <c r="FY52" s="214"/>
      <c r="FZ52" s="214"/>
      <c r="GA52" s="214"/>
      <c r="GB52" s="214"/>
      <c r="GC52" s="214"/>
      <c r="GD52" s="214"/>
      <c r="GE52" s="214"/>
      <c r="GF52" s="214"/>
      <c r="GG52" s="214"/>
      <c r="GH52" s="214"/>
      <c r="GI52" s="214"/>
      <c r="GJ52" s="214"/>
      <c r="GK52" s="214"/>
      <c r="GL52" s="214"/>
      <c r="GM52" s="214"/>
      <c r="GN52" s="214"/>
      <c r="GO52" s="214"/>
      <c r="GP52" s="214"/>
      <c r="GQ52" s="214"/>
      <c r="GR52" s="214"/>
      <c r="GS52" s="214"/>
      <c r="GT52" s="214"/>
      <c r="GU52" s="214"/>
      <c r="GV52" s="214"/>
      <c r="GW52" s="214"/>
      <c r="GX52" s="214"/>
      <c r="GY52" s="214"/>
      <c r="GZ52" s="214"/>
      <c r="HA52" s="214"/>
      <c r="HB52" s="214"/>
      <c r="HC52" s="214"/>
      <c r="HD52" s="214"/>
      <c r="HE52" s="214"/>
      <c r="HF52" s="214"/>
      <c r="HG52" s="214"/>
      <c r="HH52" s="214"/>
      <c r="HI52" s="214"/>
      <c r="HJ52" s="214"/>
      <c r="HK52" s="214"/>
      <c r="HL52" s="214"/>
      <c r="HM52" s="214"/>
      <c r="HN52" s="214"/>
      <c r="HO52" s="214"/>
      <c r="HP52" s="214"/>
      <c r="HQ52" s="214"/>
      <c r="HR52" s="214"/>
    </row>
    <row r="53" spans="1:226" s="3" customFormat="1" ht="21" customHeight="1" x14ac:dyDescent="0.2">
      <c r="A53" s="93" t="s">
        <v>156</v>
      </c>
      <c r="B53" s="113"/>
      <c r="C53" s="112" t="s">
        <v>157</v>
      </c>
      <c r="D53" s="110">
        <f t="shared" ref="D53:BG53" si="35">+D54+D56+D58+D65</f>
        <v>384384700</v>
      </c>
      <c r="E53" s="110">
        <f>+E54+E56+E58+E65</f>
        <v>0</v>
      </c>
      <c r="F53" s="110">
        <f t="shared" si="35"/>
        <v>0</v>
      </c>
      <c r="G53" s="110">
        <f>+G54+G56+G58+G65</f>
        <v>384384700</v>
      </c>
      <c r="H53" s="110">
        <f>+H54+H56+H58+H65</f>
        <v>211465734</v>
      </c>
      <c r="I53" s="110">
        <f t="shared" si="35"/>
        <v>125000000</v>
      </c>
      <c r="J53" s="110">
        <f t="shared" si="35"/>
        <v>11425000</v>
      </c>
      <c r="K53" s="110">
        <f t="shared" si="35"/>
        <v>0</v>
      </c>
      <c r="L53" s="110">
        <f t="shared" si="35"/>
        <v>0</v>
      </c>
      <c r="M53" s="110">
        <f>+M54+M56+M58+M65</f>
        <v>0</v>
      </c>
      <c r="N53" s="110">
        <f t="shared" si="35"/>
        <v>0</v>
      </c>
      <c r="O53" s="110">
        <f t="shared" si="35"/>
        <v>0</v>
      </c>
      <c r="P53" s="110">
        <f t="shared" si="35"/>
        <v>0</v>
      </c>
      <c r="Q53" s="110">
        <f t="shared" si="35"/>
        <v>0</v>
      </c>
      <c r="R53" s="110">
        <f t="shared" si="35"/>
        <v>0</v>
      </c>
      <c r="S53" s="110">
        <f t="shared" si="35"/>
        <v>0</v>
      </c>
      <c r="T53" s="110">
        <f t="shared" si="35"/>
        <v>347890734</v>
      </c>
      <c r="U53" s="110">
        <f t="shared" si="35"/>
        <v>10375734</v>
      </c>
      <c r="V53" s="110">
        <f t="shared" si="35"/>
        <v>350000</v>
      </c>
      <c r="W53" s="110">
        <f t="shared" si="35"/>
        <v>0</v>
      </c>
      <c r="X53" s="110">
        <f t="shared" si="35"/>
        <v>0</v>
      </c>
      <c r="Y53" s="110">
        <f t="shared" si="35"/>
        <v>0</v>
      </c>
      <c r="Z53" s="110">
        <f>+Z54+Z56+Z58+Z65</f>
        <v>0</v>
      </c>
      <c r="AA53" s="110">
        <f t="shared" si="35"/>
        <v>0</v>
      </c>
      <c r="AB53" s="110">
        <f t="shared" si="35"/>
        <v>0</v>
      </c>
      <c r="AC53" s="110">
        <f t="shared" si="35"/>
        <v>0</v>
      </c>
      <c r="AD53" s="110">
        <f t="shared" si="35"/>
        <v>0</v>
      </c>
      <c r="AE53" s="110">
        <f t="shared" si="35"/>
        <v>0</v>
      </c>
      <c r="AF53" s="110">
        <f t="shared" si="35"/>
        <v>0</v>
      </c>
      <c r="AG53" s="110">
        <f t="shared" si="35"/>
        <v>10725734</v>
      </c>
      <c r="AH53" s="110">
        <f t="shared" si="35"/>
        <v>0</v>
      </c>
      <c r="AI53" s="110">
        <f t="shared" si="35"/>
        <v>350000</v>
      </c>
      <c r="AJ53" s="110">
        <f t="shared" si="35"/>
        <v>1854443</v>
      </c>
      <c r="AK53" s="110">
        <f t="shared" si="35"/>
        <v>0</v>
      </c>
      <c r="AL53" s="110">
        <f t="shared" si="35"/>
        <v>0</v>
      </c>
      <c r="AM53" s="110">
        <f>+AM54+AM56+AM58+AM65</f>
        <v>0</v>
      </c>
      <c r="AN53" s="110">
        <f t="shared" si="35"/>
        <v>0</v>
      </c>
      <c r="AO53" s="110">
        <f t="shared" si="35"/>
        <v>0</v>
      </c>
      <c r="AP53" s="110">
        <f t="shared" si="35"/>
        <v>0</v>
      </c>
      <c r="AQ53" s="110">
        <f t="shared" si="35"/>
        <v>0</v>
      </c>
      <c r="AR53" s="110">
        <f t="shared" si="35"/>
        <v>0</v>
      </c>
      <c r="AS53" s="110">
        <f t="shared" si="35"/>
        <v>0</v>
      </c>
      <c r="AT53" s="110">
        <f t="shared" si="35"/>
        <v>2204443</v>
      </c>
      <c r="AU53" s="110">
        <f t="shared" si="35"/>
        <v>0</v>
      </c>
      <c r="AV53" s="110">
        <f t="shared" si="35"/>
        <v>350000</v>
      </c>
      <c r="AW53" s="110">
        <f t="shared" si="35"/>
        <v>1854443</v>
      </c>
      <c r="AX53" s="110">
        <f t="shared" si="35"/>
        <v>0</v>
      </c>
      <c r="AY53" s="110">
        <f t="shared" si="35"/>
        <v>0</v>
      </c>
      <c r="AZ53" s="110">
        <f>+AZ54+AZ56+AZ58+AZ65</f>
        <v>0</v>
      </c>
      <c r="BA53" s="110">
        <f t="shared" si="35"/>
        <v>0</v>
      </c>
      <c r="BB53" s="110">
        <f t="shared" si="35"/>
        <v>0</v>
      </c>
      <c r="BC53" s="110">
        <f t="shared" si="35"/>
        <v>0</v>
      </c>
      <c r="BD53" s="110">
        <f t="shared" si="35"/>
        <v>0</v>
      </c>
      <c r="BE53" s="110">
        <f t="shared" si="35"/>
        <v>0</v>
      </c>
      <c r="BF53" s="110">
        <f t="shared" si="35"/>
        <v>0</v>
      </c>
      <c r="BG53" s="110">
        <f t="shared" si="35"/>
        <v>2204443</v>
      </c>
      <c r="BH53" s="238"/>
      <c r="BI53" s="214"/>
      <c r="BJ53" s="214"/>
      <c r="BK53" s="214"/>
      <c r="BL53" s="214"/>
      <c r="BM53" s="214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  <c r="CO53" s="214"/>
      <c r="CP53" s="214"/>
      <c r="CQ53" s="214"/>
      <c r="CR53" s="214"/>
      <c r="CS53" s="214"/>
      <c r="CT53" s="214"/>
      <c r="CU53" s="214"/>
      <c r="CV53" s="214"/>
      <c r="CW53" s="214"/>
      <c r="CX53" s="214"/>
      <c r="CY53" s="214"/>
      <c r="CZ53" s="214"/>
      <c r="DA53" s="214"/>
      <c r="DB53" s="214"/>
      <c r="DC53" s="214"/>
      <c r="DD53" s="214"/>
      <c r="DE53" s="214"/>
      <c r="DF53" s="214"/>
      <c r="DG53" s="214"/>
      <c r="DH53" s="214"/>
      <c r="DI53" s="214"/>
      <c r="DJ53" s="214"/>
      <c r="DK53" s="214"/>
      <c r="DL53" s="214"/>
      <c r="DM53" s="214"/>
      <c r="DN53" s="214"/>
      <c r="DO53" s="214"/>
      <c r="DP53" s="214"/>
      <c r="DQ53" s="214"/>
      <c r="DR53" s="214"/>
      <c r="DS53" s="214"/>
      <c r="DT53" s="214"/>
      <c r="DU53" s="214"/>
      <c r="DV53" s="214"/>
      <c r="DW53" s="214"/>
      <c r="DX53" s="214"/>
      <c r="DY53" s="214"/>
      <c r="DZ53" s="214"/>
      <c r="EA53" s="214"/>
      <c r="EB53" s="214"/>
      <c r="EC53" s="214"/>
      <c r="ED53" s="214"/>
      <c r="EE53" s="214"/>
      <c r="EF53" s="214"/>
      <c r="EG53" s="214"/>
      <c r="EH53" s="214"/>
      <c r="EI53" s="214"/>
      <c r="EJ53" s="214"/>
      <c r="EK53" s="214"/>
      <c r="EL53" s="214"/>
      <c r="EM53" s="214"/>
      <c r="EN53" s="214"/>
      <c r="EO53" s="214"/>
      <c r="EP53" s="214"/>
      <c r="EQ53" s="214"/>
      <c r="ER53" s="214"/>
      <c r="ES53" s="214"/>
      <c r="ET53" s="214"/>
      <c r="EU53" s="214"/>
      <c r="EV53" s="214"/>
      <c r="EW53" s="214"/>
      <c r="EX53" s="214"/>
      <c r="EY53" s="214"/>
      <c r="EZ53" s="214"/>
      <c r="FA53" s="214"/>
      <c r="FB53" s="214"/>
      <c r="FC53" s="214"/>
      <c r="FD53" s="214"/>
      <c r="FE53" s="214"/>
      <c r="FF53" s="214"/>
      <c r="FG53" s="214"/>
      <c r="FH53" s="214"/>
      <c r="FI53" s="214"/>
      <c r="FJ53" s="214"/>
      <c r="FK53" s="214"/>
      <c r="FL53" s="214"/>
      <c r="FM53" s="214"/>
      <c r="FN53" s="214"/>
      <c r="FO53" s="214"/>
      <c r="FP53" s="214"/>
      <c r="FQ53" s="214"/>
      <c r="FR53" s="214"/>
      <c r="FS53" s="214"/>
      <c r="FT53" s="214"/>
      <c r="FU53" s="214"/>
      <c r="FV53" s="214"/>
      <c r="FW53" s="214"/>
      <c r="FX53" s="214"/>
      <c r="FY53" s="214"/>
      <c r="FZ53" s="214"/>
      <c r="GA53" s="214"/>
      <c r="GB53" s="214"/>
      <c r="GC53" s="214"/>
      <c r="GD53" s="214"/>
      <c r="GE53" s="214"/>
      <c r="GF53" s="214"/>
      <c r="GG53" s="214"/>
      <c r="GH53" s="214"/>
      <c r="GI53" s="214"/>
      <c r="GJ53" s="214"/>
      <c r="GK53" s="214"/>
      <c r="GL53" s="214"/>
      <c r="GM53" s="214"/>
      <c r="GN53" s="214"/>
      <c r="GO53" s="214"/>
      <c r="GP53" s="214"/>
      <c r="GQ53" s="214"/>
      <c r="GR53" s="214"/>
      <c r="GS53" s="214"/>
      <c r="GT53" s="214"/>
      <c r="GU53" s="214"/>
      <c r="GV53" s="214"/>
      <c r="GW53" s="214"/>
      <c r="GX53" s="214"/>
      <c r="GY53" s="214"/>
      <c r="GZ53" s="214"/>
      <c r="HA53" s="214"/>
      <c r="HB53" s="214"/>
      <c r="HC53" s="214"/>
      <c r="HD53" s="214"/>
      <c r="HE53" s="214"/>
      <c r="HF53" s="214"/>
      <c r="HG53" s="214"/>
      <c r="HH53" s="214"/>
      <c r="HI53" s="214"/>
      <c r="HJ53" s="214"/>
      <c r="HK53" s="214"/>
      <c r="HL53" s="214"/>
      <c r="HM53" s="214"/>
      <c r="HN53" s="214"/>
      <c r="HO53" s="214"/>
      <c r="HP53" s="214"/>
      <c r="HQ53" s="214"/>
      <c r="HR53" s="214"/>
    </row>
    <row r="54" spans="1:226" ht="21" customHeight="1" x14ac:dyDescent="0.2">
      <c r="A54" s="93" t="s">
        <v>158</v>
      </c>
      <c r="B54" s="113"/>
      <c r="C54" s="114" t="s">
        <v>159</v>
      </c>
      <c r="D54" s="93">
        <f t="shared" ref="D54:AI54" si="36">SUM(D55:D55)</f>
        <v>200000</v>
      </c>
      <c r="E54" s="93">
        <f t="shared" si="36"/>
        <v>0</v>
      </c>
      <c r="F54" s="93">
        <f>SUM(F55:F55)</f>
        <v>0</v>
      </c>
      <c r="G54" s="93">
        <f>SUM(G55:G55)</f>
        <v>200000</v>
      </c>
      <c r="H54" s="93">
        <f t="shared" si="36"/>
        <v>100000</v>
      </c>
      <c r="I54" s="93">
        <f t="shared" si="36"/>
        <v>0</v>
      </c>
      <c r="J54" s="93">
        <f t="shared" si="36"/>
        <v>0</v>
      </c>
      <c r="K54" s="93">
        <f t="shared" si="36"/>
        <v>0</v>
      </c>
      <c r="L54" s="93">
        <f t="shared" si="36"/>
        <v>0</v>
      </c>
      <c r="M54" s="93">
        <f t="shared" si="36"/>
        <v>0</v>
      </c>
      <c r="N54" s="93">
        <f t="shared" si="36"/>
        <v>0</v>
      </c>
      <c r="O54" s="93">
        <f t="shared" si="36"/>
        <v>0</v>
      </c>
      <c r="P54" s="93">
        <f t="shared" si="36"/>
        <v>0</v>
      </c>
      <c r="Q54" s="93">
        <f t="shared" si="36"/>
        <v>0</v>
      </c>
      <c r="R54" s="93">
        <f t="shared" si="36"/>
        <v>0</v>
      </c>
      <c r="S54" s="93">
        <f t="shared" si="36"/>
        <v>0</v>
      </c>
      <c r="T54" s="93">
        <f t="shared" si="36"/>
        <v>100000</v>
      </c>
      <c r="U54" s="93">
        <f t="shared" si="36"/>
        <v>0</v>
      </c>
      <c r="V54" s="93">
        <f t="shared" si="36"/>
        <v>30000</v>
      </c>
      <c r="W54" s="93">
        <f t="shared" si="36"/>
        <v>0</v>
      </c>
      <c r="X54" s="93">
        <f t="shared" si="36"/>
        <v>0</v>
      </c>
      <c r="Y54" s="93">
        <f t="shared" si="36"/>
        <v>0</v>
      </c>
      <c r="Z54" s="93">
        <f t="shared" si="36"/>
        <v>0</v>
      </c>
      <c r="AA54" s="93">
        <f t="shared" si="36"/>
        <v>0</v>
      </c>
      <c r="AB54" s="93">
        <f t="shared" si="36"/>
        <v>0</v>
      </c>
      <c r="AC54" s="93">
        <f t="shared" si="36"/>
        <v>0</v>
      </c>
      <c r="AD54" s="93">
        <f t="shared" si="36"/>
        <v>0</v>
      </c>
      <c r="AE54" s="93">
        <f t="shared" si="36"/>
        <v>0</v>
      </c>
      <c r="AF54" s="93">
        <f t="shared" si="36"/>
        <v>0</v>
      </c>
      <c r="AG54" s="93">
        <f t="shared" si="36"/>
        <v>30000</v>
      </c>
      <c r="AH54" s="93">
        <f t="shared" si="36"/>
        <v>0</v>
      </c>
      <c r="AI54" s="93">
        <f t="shared" si="36"/>
        <v>30000</v>
      </c>
      <c r="AJ54" s="93">
        <f t="shared" ref="AJ54:BG54" si="37">SUM(AJ55:AJ55)</f>
        <v>0</v>
      </c>
      <c r="AK54" s="93">
        <f t="shared" si="37"/>
        <v>0</v>
      </c>
      <c r="AL54" s="93">
        <f t="shared" si="37"/>
        <v>0</v>
      </c>
      <c r="AM54" s="93">
        <f t="shared" si="37"/>
        <v>0</v>
      </c>
      <c r="AN54" s="93">
        <f t="shared" si="37"/>
        <v>0</v>
      </c>
      <c r="AO54" s="93">
        <f t="shared" si="37"/>
        <v>0</v>
      </c>
      <c r="AP54" s="93">
        <f t="shared" si="37"/>
        <v>0</v>
      </c>
      <c r="AQ54" s="93">
        <f t="shared" si="37"/>
        <v>0</v>
      </c>
      <c r="AR54" s="93">
        <f t="shared" si="37"/>
        <v>0</v>
      </c>
      <c r="AS54" s="93">
        <f t="shared" si="37"/>
        <v>0</v>
      </c>
      <c r="AT54" s="93">
        <f t="shared" si="37"/>
        <v>30000</v>
      </c>
      <c r="AU54" s="93">
        <f t="shared" si="37"/>
        <v>0</v>
      </c>
      <c r="AV54" s="93">
        <f t="shared" si="37"/>
        <v>30000</v>
      </c>
      <c r="AW54" s="93">
        <f t="shared" si="37"/>
        <v>0</v>
      </c>
      <c r="AX54" s="93">
        <f t="shared" si="37"/>
        <v>0</v>
      </c>
      <c r="AY54" s="93">
        <f t="shared" si="37"/>
        <v>0</v>
      </c>
      <c r="AZ54" s="93">
        <f t="shared" si="37"/>
        <v>0</v>
      </c>
      <c r="BA54" s="93">
        <f t="shared" si="37"/>
        <v>0</v>
      </c>
      <c r="BB54" s="93">
        <f t="shared" si="37"/>
        <v>0</v>
      </c>
      <c r="BC54" s="93">
        <f t="shared" si="37"/>
        <v>0</v>
      </c>
      <c r="BD54" s="93">
        <f t="shared" si="37"/>
        <v>0</v>
      </c>
      <c r="BE54" s="93">
        <f t="shared" si="37"/>
        <v>0</v>
      </c>
      <c r="BF54" s="93">
        <f t="shared" si="37"/>
        <v>0</v>
      </c>
      <c r="BG54" s="93">
        <f t="shared" si="37"/>
        <v>30000</v>
      </c>
      <c r="BH54" s="238"/>
    </row>
    <row r="55" spans="1:226" s="3" customFormat="1" ht="21" customHeight="1" x14ac:dyDescent="0.2">
      <c r="A55" s="23" t="s">
        <v>160</v>
      </c>
      <c r="B55" s="113" t="s">
        <v>74</v>
      </c>
      <c r="C55" s="120" t="s">
        <v>161</v>
      </c>
      <c r="D55" s="70">
        <v>200000</v>
      </c>
      <c r="E55" s="83">
        <v>0</v>
      </c>
      <c r="F55" s="77">
        <v>0</v>
      </c>
      <c r="G55" s="26">
        <f>SUM(D55:E55)-F55</f>
        <v>200000</v>
      </c>
      <c r="H55" s="26">
        <v>100000</v>
      </c>
      <c r="I55" s="26">
        <v>0</v>
      </c>
      <c r="J55" s="26">
        <v>0</v>
      </c>
      <c r="K55" s="26">
        <v>0</v>
      </c>
      <c r="L55" s="26">
        <v>0</v>
      </c>
      <c r="M55" s="23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f>SUM(H55:S55)</f>
        <v>100000</v>
      </c>
      <c r="U55" s="26">
        <v>0</v>
      </c>
      <c r="V55" s="26">
        <v>30000</v>
      </c>
      <c r="W55" s="26">
        <v>0</v>
      </c>
      <c r="X55" s="26">
        <v>0</v>
      </c>
      <c r="Y55" s="26">
        <v>0</v>
      </c>
      <c r="Z55" s="23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f>SUM(U55:AF55)</f>
        <v>30000</v>
      </c>
      <c r="AH55" s="26">
        <v>0</v>
      </c>
      <c r="AI55" s="26">
        <v>30000</v>
      </c>
      <c r="AJ55" s="26">
        <v>0</v>
      </c>
      <c r="AK55" s="26">
        <v>0</v>
      </c>
      <c r="AL55" s="26">
        <v>0</v>
      </c>
      <c r="AM55" s="23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f>SUM(AH55:AS55)</f>
        <v>30000</v>
      </c>
      <c r="AU55" s="26">
        <v>0</v>
      </c>
      <c r="AV55" s="26">
        <v>30000</v>
      </c>
      <c r="AW55" s="26">
        <v>0</v>
      </c>
      <c r="AX55" s="26">
        <v>0</v>
      </c>
      <c r="AY55" s="26">
        <v>0</v>
      </c>
      <c r="AZ55" s="23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f>SUM(AU55:BF55)</f>
        <v>30000</v>
      </c>
      <c r="BH55" s="238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  <c r="CO55" s="214"/>
      <c r="CP55" s="214"/>
      <c r="CQ55" s="214"/>
      <c r="CR55" s="214"/>
      <c r="CS55" s="214"/>
      <c r="CT55" s="214"/>
      <c r="CU55" s="214"/>
      <c r="CV55" s="214"/>
      <c r="CW55" s="214"/>
      <c r="CX55" s="214"/>
      <c r="CY55" s="214"/>
      <c r="CZ55" s="214"/>
      <c r="DA55" s="214"/>
      <c r="DB55" s="214"/>
      <c r="DC55" s="214"/>
      <c r="DD55" s="214"/>
      <c r="DE55" s="214"/>
      <c r="DF55" s="214"/>
      <c r="DG55" s="214"/>
      <c r="DH55" s="214"/>
      <c r="DI55" s="214"/>
      <c r="DJ55" s="214"/>
      <c r="DK55" s="214"/>
      <c r="DL55" s="214"/>
      <c r="DM55" s="214"/>
      <c r="DN55" s="214"/>
      <c r="DO55" s="214"/>
      <c r="DP55" s="214"/>
      <c r="DQ55" s="214"/>
      <c r="DR55" s="214"/>
      <c r="DS55" s="214"/>
      <c r="DT55" s="214"/>
      <c r="DU55" s="214"/>
      <c r="DV55" s="214"/>
      <c r="DW55" s="214"/>
      <c r="DX55" s="214"/>
      <c r="DY55" s="214"/>
      <c r="DZ55" s="214"/>
      <c r="EA55" s="214"/>
      <c r="EB55" s="214"/>
      <c r="EC55" s="214"/>
      <c r="ED55" s="214"/>
      <c r="EE55" s="214"/>
      <c r="EF55" s="214"/>
      <c r="EG55" s="214"/>
      <c r="EH55" s="214"/>
      <c r="EI55" s="214"/>
      <c r="EJ55" s="214"/>
      <c r="EK55" s="214"/>
      <c r="EL55" s="214"/>
      <c r="EM55" s="214"/>
      <c r="EN55" s="214"/>
      <c r="EO55" s="214"/>
      <c r="EP55" s="214"/>
      <c r="EQ55" s="214"/>
      <c r="ER55" s="214"/>
      <c r="ES55" s="214"/>
      <c r="ET55" s="214"/>
      <c r="EU55" s="214"/>
      <c r="EV55" s="214"/>
      <c r="EW55" s="214"/>
      <c r="EX55" s="214"/>
      <c r="EY55" s="214"/>
      <c r="EZ55" s="214"/>
      <c r="FA55" s="214"/>
      <c r="FB55" s="214"/>
      <c r="FC55" s="214"/>
      <c r="FD55" s="214"/>
      <c r="FE55" s="214"/>
      <c r="FF55" s="214"/>
      <c r="FG55" s="214"/>
      <c r="FH55" s="214"/>
      <c r="FI55" s="214"/>
      <c r="FJ55" s="214"/>
      <c r="FK55" s="214"/>
      <c r="FL55" s="214"/>
      <c r="FM55" s="214"/>
      <c r="FN55" s="214"/>
      <c r="FO55" s="214"/>
      <c r="FP55" s="214"/>
      <c r="FQ55" s="214"/>
      <c r="FR55" s="214"/>
      <c r="FS55" s="214"/>
      <c r="FT55" s="214"/>
      <c r="FU55" s="214"/>
      <c r="FV55" s="214"/>
      <c r="FW55" s="214"/>
      <c r="FX55" s="214"/>
      <c r="FY55" s="214"/>
      <c r="FZ55" s="214"/>
      <c r="GA55" s="214"/>
      <c r="GB55" s="214"/>
      <c r="GC55" s="214"/>
      <c r="GD55" s="214"/>
      <c r="GE55" s="214"/>
      <c r="GF55" s="214"/>
      <c r="GG55" s="214"/>
      <c r="GH55" s="214"/>
      <c r="GI55" s="214"/>
      <c r="GJ55" s="214"/>
      <c r="GK55" s="214"/>
      <c r="GL55" s="214"/>
      <c r="GM55" s="214"/>
      <c r="GN55" s="214"/>
      <c r="GO55" s="214"/>
      <c r="GP55" s="214"/>
      <c r="GQ55" s="214"/>
      <c r="GR55" s="214"/>
      <c r="GS55" s="214"/>
      <c r="GT55" s="214"/>
      <c r="GU55" s="214"/>
      <c r="GV55" s="214"/>
      <c r="GW55" s="214"/>
      <c r="GX55" s="214"/>
      <c r="GY55" s="214"/>
      <c r="GZ55" s="214"/>
      <c r="HA55" s="214"/>
      <c r="HB55" s="214"/>
      <c r="HC55" s="214"/>
      <c r="HD55" s="214"/>
      <c r="HE55" s="214"/>
      <c r="HF55" s="214"/>
      <c r="HG55" s="214"/>
      <c r="HH55" s="214"/>
      <c r="HI55" s="214"/>
      <c r="HJ55" s="214"/>
      <c r="HK55" s="214"/>
      <c r="HL55" s="214"/>
      <c r="HM55" s="214"/>
      <c r="HN55" s="214"/>
      <c r="HO55" s="214"/>
      <c r="HP55" s="214"/>
      <c r="HQ55" s="214"/>
      <c r="HR55" s="214"/>
    </row>
    <row r="56" spans="1:226" ht="21" customHeight="1" x14ac:dyDescent="0.2">
      <c r="A56" s="93" t="s">
        <v>162</v>
      </c>
      <c r="B56" s="113"/>
      <c r="C56" s="114" t="s">
        <v>163</v>
      </c>
      <c r="D56" s="93">
        <f>+D57</f>
        <v>200000000</v>
      </c>
      <c r="E56" s="93">
        <v>0</v>
      </c>
      <c r="F56" s="93">
        <f t="shared" ref="F56:BG56" si="38">+F57</f>
        <v>0</v>
      </c>
      <c r="G56" s="93">
        <f>+G57</f>
        <v>200000000</v>
      </c>
      <c r="H56" s="93">
        <f t="shared" si="38"/>
        <v>200000000</v>
      </c>
      <c r="I56" s="93">
        <f t="shared" si="38"/>
        <v>0</v>
      </c>
      <c r="J56" s="93">
        <f t="shared" si="38"/>
        <v>0</v>
      </c>
      <c r="K56" s="93">
        <f t="shared" si="38"/>
        <v>0</v>
      </c>
      <c r="L56" s="93">
        <f t="shared" si="38"/>
        <v>0</v>
      </c>
      <c r="M56" s="93">
        <f t="shared" si="38"/>
        <v>0</v>
      </c>
      <c r="N56" s="93">
        <f t="shared" si="38"/>
        <v>0</v>
      </c>
      <c r="O56" s="93">
        <f t="shared" si="38"/>
        <v>0</v>
      </c>
      <c r="P56" s="93">
        <f t="shared" si="38"/>
        <v>0</v>
      </c>
      <c r="Q56" s="93">
        <f t="shared" si="38"/>
        <v>0</v>
      </c>
      <c r="R56" s="93">
        <f t="shared" si="38"/>
        <v>0</v>
      </c>
      <c r="S56" s="93">
        <f t="shared" si="38"/>
        <v>0</v>
      </c>
      <c r="T56" s="93">
        <f t="shared" si="38"/>
        <v>200000000</v>
      </c>
      <c r="U56" s="93">
        <f t="shared" si="38"/>
        <v>0</v>
      </c>
      <c r="V56" s="93">
        <f t="shared" si="38"/>
        <v>0</v>
      </c>
      <c r="W56" s="93">
        <f t="shared" si="38"/>
        <v>0</v>
      </c>
      <c r="X56" s="93">
        <f t="shared" si="38"/>
        <v>0</v>
      </c>
      <c r="Y56" s="93">
        <f t="shared" si="38"/>
        <v>0</v>
      </c>
      <c r="Z56" s="93">
        <f t="shared" si="38"/>
        <v>0</v>
      </c>
      <c r="AA56" s="93">
        <f t="shared" si="38"/>
        <v>0</v>
      </c>
      <c r="AB56" s="93">
        <f t="shared" si="38"/>
        <v>0</v>
      </c>
      <c r="AC56" s="93">
        <f t="shared" si="38"/>
        <v>0</v>
      </c>
      <c r="AD56" s="93">
        <f t="shared" si="38"/>
        <v>0</v>
      </c>
      <c r="AE56" s="93">
        <f t="shared" si="38"/>
        <v>0</v>
      </c>
      <c r="AF56" s="93">
        <f t="shared" si="38"/>
        <v>0</v>
      </c>
      <c r="AG56" s="93">
        <f t="shared" si="38"/>
        <v>0</v>
      </c>
      <c r="AH56" s="93">
        <f t="shared" si="38"/>
        <v>0</v>
      </c>
      <c r="AI56" s="93">
        <f t="shared" si="38"/>
        <v>0</v>
      </c>
      <c r="AJ56" s="93">
        <f t="shared" si="38"/>
        <v>0</v>
      </c>
      <c r="AK56" s="93">
        <f t="shared" si="38"/>
        <v>0</v>
      </c>
      <c r="AL56" s="93">
        <f t="shared" si="38"/>
        <v>0</v>
      </c>
      <c r="AM56" s="93">
        <f t="shared" si="38"/>
        <v>0</v>
      </c>
      <c r="AN56" s="93">
        <f t="shared" si="38"/>
        <v>0</v>
      </c>
      <c r="AO56" s="93">
        <f t="shared" si="38"/>
        <v>0</v>
      </c>
      <c r="AP56" s="93">
        <f t="shared" si="38"/>
        <v>0</v>
      </c>
      <c r="AQ56" s="93">
        <f t="shared" si="38"/>
        <v>0</v>
      </c>
      <c r="AR56" s="93">
        <f t="shared" si="38"/>
        <v>0</v>
      </c>
      <c r="AS56" s="93">
        <f t="shared" si="38"/>
        <v>0</v>
      </c>
      <c r="AT56" s="93">
        <f t="shared" si="38"/>
        <v>0</v>
      </c>
      <c r="AU56" s="93">
        <f t="shared" si="38"/>
        <v>0</v>
      </c>
      <c r="AV56" s="93">
        <f t="shared" si="38"/>
        <v>0</v>
      </c>
      <c r="AW56" s="93">
        <f t="shared" si="38"/>
        <v>0</v>
      </c>
      <c r="AX56" s="93">
        <f t="shared" si="38"/>
        <v>0</v>
      </c>
      <c r="AY56" s="93">
        <f t="shared" si="38"/>
        <v>0</v>
      </c>
      <c r="AZ56" s="93">
        <f t="shared" si="38"/>
        <v>0</v>
      </c>
      <c r="BA56" s="93">
        <f t="shared" si="38"/>
        <v>0</v>
      </c>
      <c r="BB56" s="93">
        <f t="shared" si="38"/>
        <v>0</v>
      </c>
      <c r="BC56" s="93">
        <f t="shared" si="38"/>
        <v>0</v>
      </c>
      <c r="BD56" s="93">
        <f t="shared" si="38"/>
        <v>0</v>
      </c>
      <c r="BE56" s="93">
        <f t="shared" si="38"/>
        <v>0</v>
      </c>
      <c r="BF56" s="93">
        <f t="shared" si="38"/>
        <v>0</v>
      </c>
      <c r="BG56" s="93">
        <f t="shared" si="38"/>
        <v>0</v>
      </c>
      <c r="BH56" s="238"/>
    </row>
    <row r="57" spans="1:226" s="3" customFormat="1" ht="21" customHeight="1" x14ac:dyDescent="0.2">
      <c r="A57" s="70" t="s">
        <v>164</v>
      </c>
      <c r="B57" s="127" t="s">
        <v>74</v>
      </c>
      <c r="C57" s="117" t="s">
        <v>165</v>
      </c>
      <c r="D57" s="93">
        <v>200000000</v>
      </c>
      <c r="E57" s="93">
        <v>0</v>
      </c>
      <c r="F57" s="93">
        <v>0</v>
      </c>
      <c r="G57" s="26">
        <f>SUM(D57:E57)-F57</f>
        <v>200000000</v>
      </c>
      <c r="H57" s="26">
        <v>200000000</v>
      </c>
      <c r="I57" s="26">
        <v>0</v>
      </c>
      <c r="J57" s="26">
        <v>0</v>
      </c>
      <c r="K57" s="26">
        <v>0</v>
      </c>
      <c r="L57" s="26">
        <v>0</v>
      </c>
      <c r="M57" s="23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f>SUM(H57:S57)</f>
        <v>200000000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3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f>SUM(U57:AF57)</f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3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f>SUM(AH57:AS57)</f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3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f>SUM(AU57:BF57)</f>
        <v>0</v>
      </c>
      <c r="BH57" s="238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  <c r="DA57" s="214"/>
      <c r="DB57" s="214"/>
      <c r="DC57" s="214"/>
      <c r="DD57" s="214"/>
      <c r="DE57" s="214"/>
      <c r="DF57" s="214"/>
      <c r="DG57" s="214"/>
      <c r="DH57" s="214"/>
      <c r="DI57" s="214"/>
      <c r="DJ57" s="214"/>
      <c r="DK57" s="214"/>
      <c r="DL57" s="214"/>
      <c r="DM57" s="214"/>
      <c r="DN57" s="214"/>
      <c r="DO57" s="214"/>
      <c r="DP57" s="214"/>
      <c r="DQ57" s="214"/>
      <c r="DR57" s="214"/>
      <c r="DS57" s="214"/>
      <c r="DT57" s="214"/>
      <c r="DU57" s="214"/>
      <c r="DV57" s="214"/>
      <c r="DW57" s="214"/>
      <c r="DX57" s="214"/>
      <c r="DY57" s="214"/>
      <c r="DZ57" s="214"/>
      <c r="EA57" s="214"/>
      <c r="EB57" s="214"/>
      <c r="EC57" s="214"/>
      <c r="ED57" s="214"/>
      <c r="EE57" s="214"/>
      <c r="EF57" s="214"/>
      <c r="EG57" s="214"/>
      <c r="EH57" s="214"/>
      <c r="EI57" s="214"/>
      <c r="EJ57" s="214"/>
      <c r="EK57" s="214"/>
      <c r="EL57" s="214"/>
      <c r="EM57" s="214"/>
      <c r="EN57" s="214"/>
      <c r="EO57" s="214"/>
      <c r="EP57" s="214"/>
      <c r="EQ57" s="214"/>
      <c r="ER57" s="214"/>
      <c r="ES57" s="214"/>
      <c r="ET57" s="214"/>
      <c r="EU57" s="214"/>
      <c r="EV57" s="214"/>
      <c r="EW57" s="214"/>
      <c r="EX57" s="214"/>
      <c r="EY57" s="214"/>
      <c r="EZ57" s="214"/>
      <c r="FA57" s="214"/>
      <c r="FB57" s="214"/>
      <c r="FC57" s="214"/>
      <c r="FD57" s="214"/>
      <c r="FE57" s="214"/>
      <c r="FF57" s="214"/>
      <c r="FG57" s="214"/>
      <c r="FH57" s="214"/>
      <c r="FI57" s="214"/>
      <c r="FJ57" s="214"/>
      <c r="FK57" s="214"/>
      <c r="FL57" s="214"/>
      <c r="FM57" s="214"/>
      <c r="FN57" s="214"/>
      <c r="FO57" s="214"/>
      <c r="FP57" s="214"/>
      <c r="FQ57" s="214"/>
      <c r="FR57" s="214"/>
      <c r="FS57" s="214"/>
      <c r="FT57" s="214"/>
      <c r="FU57" s="214"/>
      <c r="FV57" s="214"/>
      <c r="FW57" s="214"/>
      <c r="FX57" s="214"/>
      <c r="FY57" s="214"/>
      <c r="FZ57" s="214"/>
      <c r="GA57" s="214"/>
      <c r="GB57" s="214"/>
      <c r="GC57" s="214"/>
      <c r="GD57" s="214"/>
      <c r="GE57" s="214"/>
      <c r="GF57" s="214"/>
      <c r="GG57" s="214"/>
      <c r="GH57" s="214"/>
      <c r="GI57" s="214"/>
      <c r="GJ57" s="214"/>
      <c r="GK57" s="214"/>
      <c r="GL57" s="214"/>
      <c r="GM57" s="214"/>
      <c r="GN57" s="214"/>
      <c r="GO57" s="214"/>
      <c r="GP57" s="214"/>
      <c r="GQ57" s="214"/>
      <c r="GR57" s="214"/>
      <c r="GS57" s="214"/>
      <c r="GT57" s="214"/>
      <c r="GU57" s="214"/>
      <c r="GV57" s="214"/>
      <c r="GW57" s="214"/>
      <c r="GX57" s="214"/>
      <c r="GY57" s="214"/>
      <c r="GZ57" s="214"/>
      <c r="HA57" s="214"/>
      <c r="HB57" s="214"/>
      <c r="HC57" s="214"/>
      <c r="HD57" s="214"/>
      <c r="HE57" s="214"/>
      <c r="HF57" s="214"/>
      <c r="HG57" s="214"/>
      <c r="HH57" s="214"/>
      <c r="HI57" s="214"/>
      <c r="HJ57" s="214"/>
      <c r="HK57" s="214"/>
      <c r="HL57" s="214"/>
      <c r="HM57" s="214"/>
      <c r="HN57" s="214"/>
      <c r="HO57" s="214"/>
      <c r="HP57" s="214"/>
      <c r="HQ57" s="214"/>
      <c r="HR57" s="214"/>
    </row>
    <row r="58" spans="1:226" ht="21" customHeight="1" x14ac:dyDescent="0.2">
      <c r="A58" s="93" t="s">
        <v>166</v>
      </c>
      <c r="B58" s="113"/>
      <c r="C58" s="114" t="s">
        <v>167</v>
      </c>
      <c r="D58" s="118">
        <f>SUM(D59:D64)</f>
        <v>180414700</v>
      </c>
      <c r="E58" s="118">
        <f>SUM(E59:E64)</f>
        <v>0</v>
      </c>
      <c r="F58" s="118">
        <f t="shared" ref="F58:BG58" si="39">SUM(F59:F64)</f>
        <v>0</v>
      </c>
      <c r="G58" s="93">
        <f>SUM(G59:G64)</f>
        <v>180414700</v>
      </c>
      <c r="H58" s="93">
        <f>SUM(H59:H64)</f>
        <v>10945734</v>
      </c>
      <c r="I58" s="93">
        <f t="shared" si="39"/>
        <v>125000000</v>
      </c>
      <c r="J58" s="93">
        <f t="shared" si="39"/>
        <v>11425000</v>
      </c>
      <c r="K58" s="93">
        <f t="shared" si="39"/>
        <v>0</v>
      </c>
      <c r="L58" s="93">
        <f t="shared" si="39"/>
        <v>0</v>
      </c>
      <c r="M58" s="93">
        <f>SUM(M59:M64)</f>
        <v>0</v>
      </c>
      <c r="N58" s="93">
        <f t="shared" si="39"/>
        <v>0</v>
      </c>
      <c r="O58" s="93">
        <f t="shared" si="39"/>
        <v>0</v>
      </c>
      <c r="P58" s="93">
        <f t="shared" si="39"/>
        <v>0</v>
      </c>
      <c r="Q58" s="93">
        <f t="shared" si="39"/>
        <v>0</v>
      </c>
      <c r="R58" s="93">
        <f t="shared" si="39"/>
        <v>0</v>
      </c>
      <c r="S58" s="93">
        <f t="shared" si="39"/>
        <v>0</v>
      </c>
      <c r="T58" s="93">
        <f t="shared" si="39"/>
        <v>147370734</v>
      </c>
      <c r="U58" s="93">
        <f t="shared" si="39"/>
        <v>10375734</v>
      </c>
      <c r="V58" s="93">
        <f t="shared" si="39"/>
        <v>180000</v>
      </c>
      <c r="W58" s="93">
        <f t="shared" si="39"/>
        <v>0</v>
      </c>
      <c r="X58" s="93">
        <f t="shared" si="39"/>
        <v>0</v>
      </c>
      <c r="Y58" s="93">
        <f t="shared" si="39"/>
        <v>0</v>
      </c>
      <c r="Z58" s="93">
        <f>SUM(Z59:Z64)</f>
        <v>0</v>
      </c>
      <c r="AA58" s="93">
        <f t="shared" si="39"/>
        <v>0</v>
      </c>
      <c r="AB58" s="93">
        <f t="shared" si="39"/>
        <v>0</v>
      </c>
      <c r="AC58" s="93">
        <f t="shared" si="39"/>
        <v>0</v>
      </c>
      <c r="AD58" s="93">
        <f t="shared" si="39"/>
        <v>0</v>
      </c>
      <c r="AE58" s="93">
        <f t="shared" si="39"/>
        <v>0</v>
      </c>
      <c r="AF58" s="93">
        <f t="shared" si="39"/>
        <v>0</v>
      </c>
      <c r="AG58" s="93">
        <f t="shared" si="39"/>
        <v>10555734</v>
      </c>
      <c r="AH58" s="93">
        <f t="shared" si="39"/>
        <v>0</v>
      </c>
      <c r="AI58" s="93">
        <f t="shared" si="39"/>
        <v>180000</v>
      </c>
      <c r="AJ58" s="93">
        <f t="shared" si="39"/>
        <v>1854443</v>
      </c>
      <c r="AK58" s="93">
        <f t="shared" si="39"/>
        <v>0</v>
      </c>
      <c r="AL58" s="93">
        <f t="shared" si="39"/>
        <v>0</v>
      </c>
      <c r="AM58" s="93">
        <f>SUM(AM59:AM64)</f>
        <v>0</v>
      </c>
      <c r="AN58" s="93">
        <f t="shared" si="39"/>
        <v>0</v>
      </c>
      <c r="AO58" s="93">
        <f t="shared" si="39"/>
        <v>0</v>
      </c>
      <c r="AP58" s="93">
        <f t="shared" si="39"/>
        <v>0</v>
      </c>
      <c r="AQ58" s="93">
        <f t="shared" si="39"/>
        <v>0</v>
      </c>
      <c r="AR58" s="93">
        <f t="shared" si="39"/>
        <v>0</v>
      </c>
      <c r="AS58" s="93">
        <f t="shared" si="39"/>
        <v>0</v>
      </c>
      <c r="AT58" s="93">
        <f t="shared" si="39"/>
        <v>2034443</v>
      </c>
      <c r="AU58" s="93">
        <f t="shared" si="39"/>
        <v>0</v>
      </c>
      <c r="AV58" s="93">
        <f t="shared" si="39"/>
        <v>180000</v>
      </c>
      <c r="AW58" s="93">
        <f t="shared" si="39"/>
        <v>1854443</v>
      </c>
      <c r="AX58" s="93">
        <f t="shared" si="39"/>
        <v>0</v>
      </c>
      <c r="AY58" s="93">
        <f t="shared" si="39"/>
        <v>0</v>
      </c>
      <c r="AZ58" s="93">
        <f>SUM(AZ59:AZ64)</f>
        <v>0</v>
      </c>
      <c r="BA58" s="93">
        <f t="shared" si="39"/>
        <v>0</v>
      </c>
      <c r="BB58" s="93">
        <f t="shared" si="39"/>
        <v>0</v>
      </c>
      <c r="BC58" s="93">
        <f t="shared" si="39"/>
        <v>0</v>
      </c>
      <c r="BD58" s="93">
        <f t="shared" si="39"/>
        <v>0</v>
      </c>
      <c r="BE58" s="93">
        <f t="shared" si="39"/>
        <v>0</v>
      </c>
      <c r="BF58" s="93">
        <f t="shared" si="39"/>
        <v>0</v>
      </c>
      <c r="BG58" s="93">
        <f t="shared" si="39"/>
        <v>2034443</v>
      </c>
      <c r="BH58" s="238"/>
    </row>
    <row r="59" spans="1:226" s="3" customFormat="1" ht="21" customHeight="1" x14ac:dyDescent="0.2">
      <c r="A59" s="70" t="s">
        <v>168</v>
      </c>
      <c r="B59" s="129" t="s">
        <v>74</v>
      </c>
      <c r="C59" s="130" t="s">
        <v>169</v>
      </c>
      <c r="D59" s="26">
        <v>100520000</v>
      </c>
      <c r="E59" s="23">
        <v>0</v>
      </c>
      <c r="F59" s="23">
        <v>0</v>
      </c>
      <c r="G59" s="26">
        <f t="shared" ref="G59:G64" si="40">SUM(D59:E59)-F59</f>
        <v>100520000</v>
      </c>
      <c r="H59" s="26">
        <v>120000</v>
      </c>
      <c r="I59" s="26">
        <v>100000000</v>
      </c>
      <c r="J59" s="26">
        <v>0</v>
      </c>
      <c r="K59" s="26">
        <v>0</v>
      </c>
      <c r="L59" s="26">
        <v>0</v>
      </c>
      <c r="M59" s="23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f t="shared" ref="T59:T64" si="41">SUM(H59:S59)</f>
        <v>100120000</v>
      </c>
      <c r="U59" s="26">
        <v>0</v>
      </c>
      <c r="V59" s="26">
        <v>40000</v>
      </c>
      <c r="W59" s="26">
        <v>0</v>
      </c>
      <c r="X59" s="26">
        <v>0</v>
      </c>
      <c r="Y59" s="26">
        <v>0</v>
      </c>
      <c r="Z59" s="23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f t="shared" ref="AG59:AG64" si="42">SUM(U59:AF59)</f>
        <v>40000</v>
      </c>
      <c r="AH59" s="26">
        <v>0</v>
      </c>
      <c r="AI59" s="26">
        <v>40000</v>
      </c>
      <c r="AJ59" s="26">
        <v>0</v>
      </c>
      <c r="AK59" s="26">
        <v>0</v>
      </c>
      <c r="AL59" s="26">
        <v>0</v>
      </c>
      <c r="AM59" s="23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f t="shared" ref="AT59:AT64" si="43">SUM(AH59:AS59)</f>
        <v>40000</v>
      </c>
      <c r="AU59" s="26">
        <v>0</v>
      </c>
      <c r="AV59" s="26">
        <v>40000</v>
      </c>
      <c r="AW59" s="26">
        <v>0</v>
      </c>
      <c r="AX59" s="26">
        <v>0</v>
      </c>
      <c r="AY59" s="26">
        <v>0</v>
      </c>
      <c r="AZ59" s="23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f t="shared" ref="BG59:BG64" si="44">SUM(AU59:BF59)</f>
        <v>40000</v>
      </c>
      <c r="BH59" s="238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  <c r="DA59" s="214"/>
      <c r="DB59" s="214"/>
      <c r="DC59" s="214"/>
      <c r="DD59" s="214"/>
      <c r="DE59" s="214"/>
      <c r="DF59" s="214"/>
      <c r="DG59" s="214"/>
      <c r="DH59" s="214"/>
      <c r="DI59" s="214"/>
      <c r="DJ59" s="214"/>
      <c r="DK59" s="214"/>
      <c r="DL59" s="214"/>
      <c r="DM59" s="214"/>
      <c r="DN59" s="214"/>
      <c r="DO59" s="214"/>
      <c r="DP59" s="214"/>
      <c r="DQ59" s="214"/>
      <c r="DR59" s="214"/>
      <c r="DS59" s="214"/>
      <c r="DT59" s="214"/>
      <c r="DU59" s="214"/>
      <c r="DV59" s="214"/>
      <c r="DW59" s="214"/>
      <c r="DX59" s="214"/>
      <c r="DY59" s="214"/>
      <c r="DZ59" s="214"/>
      <c r="EA59" s="214"/>
      <c r="EB59" s="214"/>
      <c r="EC59" s="214"/>
      <c r="ED59" s="214"/>
      <c r="EE59" s="214"/>
      <c r="EF59" s="214"/>
      <c r="EG59" s="214"/>
      <c r="EH59" s="214"/>
      <c r="EI59" s="214"/>
      <c r="EJ59" s="214"/>
      <c r="EK59" s="214"/>
      <c r="EL59" s="214"/>
      <c r="EM59" s="214"/>
      <c r="EN59" s="214"/>
      <c r="EO59" s="214"/>
      <c r="EP59" s="214"/>
      <c r="EQ59" s="214"/>
      <c r="ER59" s="214"/>
      <c r="ES59" s="214"/>
      <c r="ET59" s="214"/>
      <c r="EU59" s="214"/>
      <c r="EV59" s="214"/>
      <c r="EW59" s="214"/>
      <c r="EX59" s="214"/>
      <c r="EY59" s="214"/>
      <c r="EZ59" s="214"/>
      <c r="FA59" s="214"/>
      <c r="FB59" s="214"/>
      <c r="FC59" s="214"/>
      <c r="FD59" s="214"/>
      <c r="FE59" s="214"/>
      <c r="FF59" s="214"/>
      <c r="FG59" s="214"/>
      <c r="FH59" s="214"/>
      <c r="FI59" s="214"/>
      <c r="FJ59" s="214"/>
      <c r="FK59" s="214"/>
      <c r="FL59" s="214"/>
      <c r="FM59" s="214"/>
      <c r="FN59" s="214"/>
      <c r="FO59" s="214"/>
      <c r="FP59" s="214"/>
      <c r="FQ59" s="214"/>
      <c r="FR59" s="214"/>
      <c r="FS59" s="214"/>
      <c r="FT59" s="214"/>
      <c r="FU59" s="214"/>
      <c r="FV59" s="214"/>
      <c r="FW59" s="214"/>
      <c r="FX59" s="214"/>
      <c r="FY59" s="214"/>
      <c r="FZ59" s="214"/>
      <c r="GA59" s="214"/>
      <c r="GB59" s="214"/>
      <c r="GC59" s="214"/>
      <c r="GD59" s="214"/>
      <c r="GE59" s="214"/>
      <c r="GF59" s="214"/>
      <c r="GG59" s="214"/>
      <c r="GH59" s="214"/>
      <c r="GI59" s="214"/>
      <c r="GJ59" s="214"/>
      <c r="GK59" s="214"/>
      <c r="GL59" s="214"/>
      <c r="GM59" s="214"/>
      <c r="GN59" s="214"/>
      <c r="GO59" s="214"/>
      <c r="GP59" s="214"/>
      <c r="GQ59" s="214"/>
      <c r="GR59" s="214"/>
      <c r="GS59" s="214"/>
      <c r="GT59" s="214"/>
      <c r="GU59" s="214"/>
      <c r="GV59" s="214"/>
      <c r="GW59" s="214"/>
      <c r="GX59" s="214"/>
      <c r="GY59" s="214"/>
      <c r="GZ59" s="214"/>
      <c r="HA59" s="214"/>
      <c r="HB59" s="214"/>
      <c r="HC59" s="214"/>
      <c r="HD59" s="214"/>
      <c r="HE59" s="214"/>
      <c r="HF59" s="214"/>
      <c r="HG59" s="214"/>
      <c r="HH59" s="214"/>
      <c r="HI59" s="214"/>
      <c r="HJ59" s="214"/>
      <c r="HK59" s="214"/>
      <c r="HL59" s="214"/>
      <c r="HM59" s="214"/>
      <c r="HN59" s="214"/>
      <c r="HO59" s="214"/>
      <c r="HP59" s="214"/>
      <c r="HQ59" s="214"/>
      <c r="HR59" s="214"/>
    </row>
    <row r="60" spans="1:226" s="3" customFormat="1" ht="21" customHeight="1" x14ac:dyDescent="0.2">
      <c r="A60" s="70" t="s">
        <v>170</v>
      </c>
      <c r="B60" s="129" t="s">
        <v>74</v>
      </c>
      <c r="C60" s="130" t="s">
        <v>171</v>
      </c>
      <c r="D60" s="26">
        <v>52144700</v>
      </c>
      <c r="E60" s="23">
        <v>0</v>
      </c>
      <c r="F60" s="23">
        <v>0</v>
      </c>
      <c r="G60" s="26">
        <f t="shared" si="40"/>
        <v>52144700</v>
      </c>
      <c r="H60" s="26">
        <v>10375734</v>
      </c>
      <c r="I60" s="26">
        <v>25000000</v>
      </c>
      <c r="J60" s="26">
        <v>11425000</v>
      </c>
      <c r="K60" s="26">
        <v>0</v>
      </c>
      <c r="L60" s="26">
        <v>0</v>
      </c>
      <c r="M60" s="23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f t="shared" si="41"/>
        <v>46800734</v>
      </c>
      <c r="U60" s="26">
        <v>10375734</v>
      </c>
      <c r="V60" s="26">
        <v>0</v>
      </c>
      <c r="W60" s="26">
        <v>0</v>
      </c>
      <c r="X60" s="26">
        <v>0</v>
      </c>
      <c r="Y60" s="26">
        <v>0</v>
      </c>
      <c r="Z60" s="23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f t="shared" si="42"/>
        <v>10375734</v>
      </c>
      <c r="AH60" s="26">
        <v>0</v>
      </c>
      <c r="AI60" s="26">
        <v>0</v>
      </c>
      <c r="AJ60" s="26">
        <v>1854443</v>
      </c>
      <c r="AK60" s="26">
        <v>0</v>
      </c>
      <c r="AL60" s="26">
        <v>0</v>
      </c>
      <c r="AM60" s="23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f t="shared" si="43"/>
        <v>1854443</v>
      </c>
      <c r="AU60" s="26">
        <v>0</v>
      </c>
      <c r="AV60" s="26">
        <v>0</v>
      </c>
      <c r="AW60" s="26">
        <v>1854443</v>
      </c>
      <c r="AX60" s="26">
        <v>0</v>
      </c>
      <c r="AY60" s="26">
        <v>0</v>
      </c>
      <c r="AZ60" s="23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f t="shared" si="44"/>
        <v>1854443</v>
      </c>
      <c r="BH60" s="238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  <c r="DA60" s="214"/>
      <c r="DB60" s="214"/>
      <c r="DC60" s="214"/>
      <c r="DD60" s="214"/>
      <c r="DE60" s="214"/>
      <c r="DF60" s="214"/>
      <c r="DG60" s="214"/>
      <c r="DH60" s="214"/>
      <c r="DI60" s="214"/>
      <c r="DJ60" s="214"/>
      <c r="DK60" s="214"/>
      <c r="DL60" s="214"/>
      <c r="DM60" s="214"/>
      <c r="DN60" s="214"/>
      <c r="DO60" s="214"/>
      <c r="DP60" s="214"/>
      <c r="DQ60" s="214"/>
      <c r="DR60" s="214"/>
      <c r="DS60" s="214"/>
      <c r="DT60" s="214"/>
      <c r="DU60" s="214"/>
      <c r="DV60" s="214"/>
      <c r="DW60" s="214"/>
      <c r="DX60" s="214"/>
      <c r="DY60" s="214"/>
      <c r="DZ60" s="214"/>
      <c r="EA60" s="214"/>
      <c r="EB60" s="214"/>
      <c r="EC60" s="214"/>
      <c r="ED60" s="214"/>
      <c r="EE60" s="214"/>
      <c r="EF60" s="214"/>
      <c r="EG60" s="214"/>
      <c r="EH60" s="214"/>
      <c r="EI60" s="214"/>
      <c r="EJ60" s="214"/>
      <c r="EK60" s="214"/>
      <c r="EL60" s="214"/>
      <c r="EM60" s="214"/>
      <c r="EN60" s="214"/>
      <c r="EO60" s="214"/>
      <c r="EP60" s="214"/>
      <c r="EQ60" s="214"/>
      <c r="ER60" s="214"/>
      <c r="ES60" s="214"/>
      <c r="ET60" s="214"/>
      <c r="EU60" s="214"/>
      <c r="EV60" s="214"/>
      <c r="EW60" s="214"/>
      <c r="EX60" s="214"/>
      <c r="EY60" s="214"/>
      <c r="EZ60" s="214"/>
      <c r="FA60" s="214"/>
      <c r="FB60" s="214"/>
      <c r="FC60" s="214"/>
      <c r="FD60" s="214"/>
      <c r="FE60" s="214"/>
      <c r="FF60" s="214"/>
      <c r="FG60" s="214"/>
      <c r="FH60" s="214"/>
      <c r="FI60" s="214"/>
      <c r="FJ60" s="214"/>
      <c r="FK60" s="214"/>
      <c r="FL60" s="214"/>
      <c r="FM60" s="214"/>
      <c r="FN60" s="214"/>
      <c r="FO60" s="214"/>
      <c r="FP60" s="214"/>
      <c r="FQ60" s="214"/>
      <c r="FR60" s="214"/>
      <c r="FS60" s="214"/>
      <c r="FT60" s="214"/>
      <c r="FU60" s="214"/>
      <c r="FV60" s="214"/>
      <c r="FW60" s="214"/>
      <c r="FX60" s="214"/>
      <c r="FY60" s="214"/>
      <c r="FZ60" s="214"/>
      <c r="GA60" s="214"/>
      <c r="GB60" s="214"/>
      <c r="GC60" s="214"/>
      <c r="GD60" s="214"/>
      <c r="GE60" s="214"/>
      <c r="GF60" s="214"/>
      <c r="GG60" s="214"/>
      <c r="GH60" s="214"/>
      <c r="GI60" s="214"/>
      <c r="GJ60" s="214"/>
      <c r="GK60" s="214"/>
      <c r="GL60" s="214"/>
      <c r="GM60" s="214"/>
      <c r="GN60" s="214"/>
      <c r="GO60" s="214"/>
      <c r="GP60" s="214"/>
      <c r="GQ60" s="214"/>
      <c r="GR60" s="214"/>
      <c r="GS60" s="214"/>
      <c r="GT60" s="214"/>
      <c r="GU60" s="214"/>
      <c r="GV60" s="214"/>
      <c r="GW60" s="214"/>
      <c r="GX60" s="214"/>
      <c r="GY60" s="214"/>
      <c r="GZ60" s="214"/>
      <c r="HA60" s="214"/>
      <c r="HB60" s="214"/>
      <c r="HC60" s="214"/>
      <c r="HD60" s="214"/>
      <c r="HE60" s="214"/>
      <c r="HF60" s="214"/>
      <c r="HG60" s="214"/>
      <c r="HH60" s="214"/>
      <c r="HI60" s="214"/>
      <c r="HJ60" s="214"/>
      <c r="HK60" s="214"/>
      <c r="HL60" s="214"/>
      <c r="HM60" s="214"/>
      <c r="HN60" s="214"/>
      <c r="HO60" s="214"/>
      <c r="HP60" s="214"/>
      <c r="HQ60" s="214"/>
      <c r="HR60" s="214"/>
    </row>
    <row r="61" spans="1:226" s="3" customFormat="1" ht="21" customHeight="1" x14ac:dyDescent="0.2">
      <c r="A61" s="70" t="s">
        <v>172</v>
      </c>
      <c r="B61" s="129">
        <v>10</v>
      </c>
      <c r="C61" s="130" t="s">
        <v>173</v>
      </c>
      <c r="D61" s="26">
        <v>0</v>
      </c>
      <c r="E61" s="23">
        <v>0</v>
      </c>
      <c r="F61" s="23">
        <v>0</v>
      </c>
      <c r="G61" s="26">
        <f t="shared" si="40"/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3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f t="shared" si="41"/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3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f t="shared" si="42"/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3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f t="shared" si="43"/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3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f t="shared" si="44"/>
        <v>0</v>
      </c>
      <c r="BH61" s="238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  <c r="DA61" s="214"/>
      <c r="DB61" s="214"/>
      <c r="DC61" s="214"/>
      <c r="DD61" s="214"/>
      <c r="DE61" s="214"/>
      <c r="DF61" s="214"/>
      <c r="DG61" s="214"/>
      <c r="DH61" s="214"/>
      <c r="DI61" s="214"/>
      <c r="DJ61" s="214"/>
      <c r="DK61" s="214"/>
      <c r="DL61" s="214"/>
      <c r="DM61" s="214"/>
      <c r="DN61" s="214"/>
      <c r="DO61" s="214"/>
      <c r="DP61" s="214"/>
      <c r="DQ61" s="214"/>
      <c r="DR61" s="214"/>
      <c r="DS61" s="214"/>
      <c r="DT61" s="214"/>
      <c r="DU61" s="214"/>
      <c r="DV61" s="214"/>
      <c r="DW61" s="214"/>
      <c r="DX61" s="214"/>
      <c r="DY61" s="214"/>
      <c r="DZ61" s="214"/>
      <c r="EA61" s="214"/>
      <c r="EB61" s="214"/>
      <c r="EC61" s="214"/>
      <c r="ED61" s="214"/>
      <c r="EE61" s="214"/>
      <c r="EF61" s="214"/>
      <c r="EG61" s="214"/>
      <c r="EH61" s="214"/>
      <c r="EI61" s="214"/>
      <c r="EJ61" s="214"/>
      <c r="EK61" s="214"/>
      <c r="EL61" s="214"/>
      <c r="EM61" s="214"/>
      <c r="EN61" s="214"/>
      <c r="EO61" s="214"/>
      <c r="EP61" s="214"/>
      <c r="EQ61" s="214"/>
      <c r="ER61" s="214"/>
      <c r="ES61" s="214"/>
      <c r="ET61" s="214"/>
      <c r="EU61" s="214"/>
      <c r="EV61" s="214"/>
      <c r="EW61" s="214"/>
      <c r="EX61" s="214"/>
      <c r="EY61" s="214"/>
      <c r="EZ61" s="214"/>
      <c r="FA61" s="214"/>
      <c r="FB61" s="214"/>
      <c r="FC61" s="214"/>
      <c r="FD61" s="214"/>
      <c r="FE61" s="214"/>
      <c r="FF61" s="214"/>
      <c r="FG61" s="214"/>
      <c r="FH61" s="214"/>
      <c r="FI61" s="214"/>
      <c r="FJ61" s="214"/>
      <c r="FK61" s="214"/>
      <c r="FL61" s="214"/>
      <c r="FM61" s="214"/>
      <c r="FN61" s="214"/>
      <c r="FO61" s="214"/>
      <c r="FP61" s="214"/>
      <c r="FQ61" s="214"/>
      <c r="FR61" s="214"/>
      <c r="FS61" s="214"/>
      <c r="FT61" s="214"/>
      <c r="FU61" s="214"/>
      <c r="FV61" s="214"/>
      <c r="FW61" s="214"/>
      <c r="FX61" s="214"/>
      <c r="FY61" s="214"/>
      <c r="FZ61" s="214"/>
      <c r="GA61" s="214"/>
      <c r="GB61" s="214"/>
      <c r="GC61" s="214"/>
      <c r="GD61" s="214"/>
      <c r="GE61" s="214"/>
      <c r="GF61" s="214"/>
      <c r="GG61" s="214"/>
      <c r="GH61" s="214"/>
      <c r="GI61" s="214"/>
      <c r="GJ61" s="214"/>
      <c r="GK61" s="214"/>
      <c r="GL61" s="214"/>
      <c r="GM61" s="214"/>
      <c r="GN61" s="214"/>
      <c r="GO61" s="214"/>
      <c r="GP61" s="214"/>
      <c r="GQ61" s="214"/>
      <c r="GR61" s="214"/>
      <c r="GS61" s="214"/>
      <c r="GT61" s="214"/>
      <c r="GU61" s="214"/>
      <c r="GV61" s="214"/>
      <c r="GW61" s="214"/>
      <c r="GX61" s="214"/>
      <c r="GY61" s="214"/>
      <c r="GZ61" s="214"/>
      <c r="HA61" s="214"/>
      <c r="HB61" s="214"/>
      <c r="HC61" s="214"/>
      <c r="HD61" s="214"/>
      <c r="HE61" s="214"/>
      <c r="HF61" s="214"/>
      <c r="HG61" s="214"/>
      <c r="HH61" s="214"/>
      <c r="HI61" s="214"/>
      <c r="HJ61" s="214"/>
      <c r="HK61" s="214"/>
      <c r="HL61" s="214"/>
      <c r="HM61" s="214"/>
      <c r="HN61" s="214"/>
      <c r="HO61" s="214"/>
      <c r="HP61" s="214"/>
      <c r="HQ61" s="214"/>
      <c r="HR61" s="214"/>
    </row>
    <row r="62" spans="1:226" s="3" customFormat="1" ht="21" customHeight="1" x14ac:dyDescent="0.2">
      <c r="A62" s="70" t="s">
        <v>174</v>
      </c>
      <c r="B62" s="129" t="s">
        <v>74</v>
      </c>
      <c r="C62" s="130" t="s">
        <v>175</v>
      </c>
      <c r="D62" s="26">
        <v>1250000</v>
      </c>
      <c r="E62" s="23">
        <v>0</v>
      </c>
      <c r="F62" s="23">
        <v>0</v>
      </c>
      <c r="G62" s="26">
        <f t="shared" si="40"/>
        <v>1250000</v>
      </c>
      <c r="H62" s="26">
        <v>250000</v>
      </c>
      <c r="I62" s="26">
        <v>0</v>
      </c>
      <c r="J62" s="26">
        <v>0</v>
      </c>
      <c r="K62" s="26">
        <v>0</v>
      </c>
      <c r="L62" s="26">
        <v>0</v>
      </c>
      <c r="M62" s="23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f t="shared" si="41"/>
        <v>250000</v>
      </c>
      <c r="U62" s="26">
        <v>0</v>
      </c>
      <c r="V62" s="26">
        <v>80000</v>
      </c>
      <c r="W62" s="26">
        <v>0</v>
      </c>
      <c r="X62" s="26">
        <v>0</v>
      </c>
      <c r="Y62" s="26">
        <v>0</v>
      </c>
      <c r="Z62" s="23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f t="shared" si="42"/>
        <v>80000</v>
      </c>
      <c r="AH62" s="26">
        <v>0</v>
      </c>
      <c r="AI62" s="26">
        <v>80000</v>
      </c>
      <c r="AJ62" s="26">
        <v>0</v>
      </c>
      <c r="AK62" s="26">
        <v>0</v>
      </c>
      <c r="AL62" s="26">
        <v>0</v>
      </c>
      <c r="AM62" s="23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f t="shared" si="43"/>
        <v>80000</v>
      </c>
      <c r="AU62" s="26">
        <v>0</v>
      </c>
      <c r="AV62" s="26">
        <v>80000</v>
      </c>
      <c r="AW62" s="26">
        <v>0</v>
      </c>
      <c r="AX62" s="26">
        <v>0</v>
      </c>
      <c r="AY62" s="26">
        <v>0</v>
      </c>
      <c r="AZ62" s="23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f t="shared" si="44"/>
        <v>80000</v>
      </c>
      <c r="BH62" s="238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4"/>
      <c r="CR62" s="214"/>
      <c r="CS62" s="214"/>
      <c r="CT62" s="214"/>
      <c r="CU62" s="214"/>
      <c r="CV62" s="214"/>
      <c r="CW62" s="214"/>
      <c r="CX62" s="214"/>
      <c r="CY62" s="214"/>
      <c r="CZ62" s="214"/>
      <c r="DA62" s="214"/>
      <c r="DB62" s="214"/>
      <c r="DC62" s="214"/>
      <c r="DD62" s="214"/>
      <c r="DE62" s="214"/>
      <c r="DF62" s="214"/>
      <c r="DG62" s="214"/>
      <c r="DH62" s="214"/>
      <c r="DI62" s="214"/>
      <c r="DJ62" s="214"/>
      <c r="DK62" s="214"/>
      <c r="DL62" s="214"/>
      <c r="DM62" s="214"/>
      <c r="DN62" s="214"/>
      <c r="DO62" s="214"/>
      <c r="DP62" s="214"/>
      <c r="DQ62" s="214"/>
      <c r="DR62" s="214"/>
      <c r="DS62" s="214"/>
      <c r="DT62" s="214"/>
      <c r="DU62" s="214"/>
      <c r="DV62" s="214"/>
      <c r="DW62" s="214"/>
      <c r="DX62" s="214"/>
      <c r="DY62" s="214"/>
      <c r="DZ62" s="214"/>
      <c r="EA62" s="214"/>
      <c r="EB62" s="214"/>
      <c r="EC62" s="214"/>
      <c r="ED62" s="214"/>
      <c r="EE62" s="214"/>
      <c r="EF62" s="214"/>
      <c r="EG62" s="214"/>
      <c r="EH62" s="214"/>
      <c r="EI62" s="214"/>
      <c r="EJ62" s="214"/>
      <c r="EK62" s="214"/>
      <c r="EL62" s="214"/>
      <c r="EM62" s="214"/>
      <c r="EN62" s="214"/>
      <c r="EO62" s="214"/>
      <c r="EP62" s="214"/>
      <c r="EQ62" s="214"/>
      <c r="ER62" s="214"/>
      <c r="ES62" s="214"/>
      <c r="ET62" s="214"/>
      <c r="EU62" s="214"/>
      <c r="EV62" s="214"/>
      <c r="EW62" s="214"/>
      <c r="EX62" s="214"/>
      <c r="EY62" s="214"/>
      <c r="EZ62" s="214"/>
      <c r="FA62" s="214"/>
      <c r="FB62" s="214"/>
      <c r="FC62" s="214"/>
      <c r="FD62" s="214"/>
      <c r="FE62" s="214"/>
      <c r="FF62" s="214"/>
      <c r="FG62" s="214"/>
      <c r="FH62" s="214"/>
      <c r="FI62" s="214"/>
      <c r="FJ62" s="214"/>
      <c r="FK62" s="214"/>
      <c r="FL62" s="214"/>
      <c r="FM62" s="214"/>
      <c r="FN62" s="214"/>
      <c r="FO62" s="214"/>
      <c r="FP62" s="214"/>
      <c r="FQ62" s="214"/>
      <c r="FR62" s="214"/>
      <c r="FS62" s="214"/>
      <c r="FT62" s="214"/>
      <c r="FU62" s="214"/>
      <c r="FV62" s="214"/>
      <c r="FW62" s="214"/>
      <c r="FX62" s="214"/>
      <c r="FY62" s="214"/>
      <c r="FZ62" s="214"/>
      <c r="GA62" s="214"/>
      <c r="GB62" s="214"/>
      <c r="GC62" s="214"/>
      <c r="GD62" s="214"/>
      <c r="GE62" s="214"/>
      <c r="GF62" s="214"/>
      <c r="GG62" s="214"/>
      <c r="GH62" s="214"/>
      <c r="GI62" s="214"/>
      <c r="GJ62" s="214"/>
      <c r="GK62" s="214"/>
      <c r="GL62" s="214"/>
      <c r="GM62" s="214"/>
      <c r="GN62" s="214"/>
      <c r="GO62" s="214"/>
      <c r="GP62" s="214"/>
      <c r="GQ62" s="214"/>
      <c r="GR62" s="214"/>
      <c r="GS62" s="214"/>
      <c r="GT62" s="214"/>
      <c r="GU62" s="214"/>
      <c r="GV62" s="214"/>
      <c r="GW62" s="214"/>
      <c r="GX62" s="214"/>
      <c r="GY62" s="214"/>
      <c r="GZ62" s="214"/>
      <c r="HA62" s="214"/>
      <c r="HB62" s="214"/>
      <c r="HC62" s="214"/>
      <c r="HD62" s="214"/>
      <c r="HE62" s="214"/>
      <c r="HF62" s="214"/>
      <c r="HG62" s="214"/>
      <c r="HH62" s="214"/>
      <c r="HI62" s="214"/>
      <c r="HJ62" s="214"/>
      <c r="HK62" s="214"/>
      <c r="HL62" s="214"/>
      <c r="HM62" s="214"/>
      <c r="HN62" s="214"/>
      <c r="HO62" s="214"/>
      <c r="HP62" s="214"/>
      <c r="HQ62" s="214"/>
      <c r="HR62" s="214"/>
    </row>
    <row r="63" spans="1:226" s="3" customFormat="1" ht="21" customHeight="1" x14ac:dyDescent="0.2">
      <c r="A63" s="70" t="s">
        <v>176</v>
      </c>
      <c r="B63" s="129" t="s">
        <v>74</v>
      </c>
      <c r="C63" s="130" t="s">
        <v>177</v>
      </c>
      <c r="D63" s="26">
        <v>25400000</v>
      </c>
      <c r="E63" s="23">
        <v>0</v>
      </c>
      <c r="F63" s="23">
        <v>0</v>
      </c>
      <c r="G63" s="26">
        <f t="shared" si="40"/>
        <v>25400000</v>
      </c>
      <c r="H63" s="26">
        <v>100000</v>
      </c>
      <c r="I63" s="26">
        <v>0</v>
      </c>
      <c r="J63" s="26">
        <v>0</v>
      </c>
      <c r="K63" s="26">
        <v>0</v>
      </c>
      <c r="L63" s="26">
        <v>0</v>
      </c>
      <c r="M63" s="23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f t="shared" si="41"/>
        <v>100000</v>
      </c>
      <c r="U63" s="26">
        <v>0</v>
      </c>
      <c r="V63" s="26">
        <v>30000</v>
      </c>
      <c r="W63" s="26">
        <v>0</v>
      </c>
      <c r="X63" s="26">
        <v>0</v>
      </c>
      <c r="Y63" s="26">
        <v>0</v>
      </c>
      <c r="Z63" s="23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f t="shared" si="42"/>
        <v>30000</v>
      </c>
      <c r="AH63" s="26">
        <v>0</v>
      </c>
      <c r="AI63" s="26">
        <v>30000</v>
      </c>
      <c r="AJ63" s="26">
        <v>0</v>
      </c>
      <c r="AK63" s="26">
        <v>0</v>
      </c>
      <c r="AL63" s="26">
        <v>0</v>
      </c>
      <c r="AM63" s="23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f t="shared" si="43"/>
        <v>30000</v>
      </c>
      <c r="AU63" s="26">
        <v>0</v>
      </c>
      <c r="AV63" s="26">
        <v>30000</v>
      </c>
      <c r="AW63" s="26">
        <v>0</v>
      </c>
      <c r="AX63" s="26">
        <v>0</v>
      </c>
      <c r="AY63" s="26">
        <v>0</v>
      </c>
      <c r="AZ63" s="23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f t="shared" si="44"/>
        <v>30000</v>
      </c>
      <c r="BH63" s="238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  <c r="DA63" s="214"/>
      <c r="DB63" s="214"/>
      <c r="DC63" s="214"/>
      <c r="DD63" s="214"/>
      <c r="DE63" s="214"/>
      <c r="DF63" s="214"/>
      <c r="DG63" s="214"/>
      <c r="DH63" s="214"/>
      <c r="DI63" s="214"/>
      <c r="DJ63" s="214"/>
      <c r="DK63" s="214"/>
      <c r="DL63" s="214"/>
      <c r="DM63" s="214"/>
      <c r="DN63" s="214"/>
      <c r="DO63" s="214"/>
      <c r="DP63" s="214"/>
      <c r="DQ63" s="214"/>
      <c r="DR63" s="214"/>
      <c r="DS63" s="214"/>
      <c r="DT63" s="214"/>
      <c r="DU63" s="214"/>
      <c r="DV63" s="214"/>
      <c r="DW63" s="214"/>
      <c r="DX63" s="214"/>
      <c r="DY63" s="214"/>
      <c r="DZ63" s="214"/>
      <c r="EA63" s="214"/>
      <c r="EB63" s="214"/>
      <c r="EC63" s="214"/>
      <c r="ED63" s="214"/>
      <c r="EE63" s="214"/>
      <c r="EF63" s="214"/>
      <c r="EG63" s="214"/>
      <c r="EH63" s="214"/>
      <c r="EI63" s="214"/>
      <c r="EJ63" s="214"/>
      <c r="EK63" s="214"/>
      <c r="EL63" s="214"/>
      <c r="EM63" s="214"/>
      <c r="EN63" s="214"/>
      <c r="EO63" s="214"/>
      <c r="EP63" s="214"/>
      <c r="EQ63" s="214"/>
      <c r="ER63" s="214"/>
      <c r="ES63" s="214"/>
      <c r="ET63" s="214"/>
      <c r="EU63" s="214"/>
      <c r="EV63" s="214"/>
      <c r="EW63" s="214"/>
      <c r="EX63" s="214"/>
      <c r="EY63" s="214"/>
      <c r="EZ63" s="214"/>
      <c r="FA63" s="214"/>
      <c r="FB63" s="214"/>
      <c r="FC63" s="214"/>
      <c r="FD63" s="214"/>
      <c r="FE63" s="214"/>
      <c r="FF63" s="214"/>
      <c r="FG63" s="214"/>
      <c r="FH63" s="214"/>
      <c r="FI63" s="214"/>
      <c r="FJ63" s="214"/>
      <c r="FK63" s="214"/>
      <c r="FL63" s="214"/>
      <c r="FM63" s="214"/>
      <c r="FN63" s="214"/>
      <c r="FO63" s="214"/>
      <c r="FP63" s="214"/>
      <c r="FQ63" s="214"/>
      <c r="FR63" s="214"/>
      <c r="FS63" s="214"/>
      <c r="FT63" s="214"/>
      <c r="FU63" s="214"/>
      <c r="FV63" s="214"/>
      <c r="FW63" s="214"/>
      <c r="FX63" s="214"/>
      <c r="FY63" s="214"/>
      <c r="FZ63" s="214"/>
      <c r="GA63" s="214"/>
      <c r="GB63" s="214"/>
      <c r="GC63" s="214"/>
      <c r="GD63" s="214"/>
      <c r="GE63" s="214"/>
      <c r="GF63" s="214"/>
      <c r="GG63" s="214"/>
      <c r="GH63" s="214"/>
      <c r="GI63" s="214"/>
      <c r="GJ63" s="214"/>
      <c r="GK63" s="214"/>
      <c r="GL63" s="214"/>
      <c r="GM63" s="214"/>
      <c r="GN63" s="214"/>
      <c r="GO63" s="214"/>
      <c r="GP63" s="214"/>
      <c r="GQ63" s="214"/>
      <c r="GR63" s="214"/>
      <c r="GS63" s="214"/>
      <c r="GT63" s="214"/>
      <c r="GU63" s="214"/>
      <c r="GV63" s="214"/>
      <c r="GW63" s="214"/>
      <c r="GX63" s="214"/>
      <c r="GY63" s="214"/>
      <c r="GZ63" s="214"/>
      <c r="HA63" s="214"/>
      <c r="HB63" s="214"/>
      <c r="HC63" s="214"/>
      <c r="HD63" s="214"/>
      <c r="HE63" s="214"/>
      <c r="HF63" s="214"/>
      <c r="HG63" s="214"/>
      <c r="HH63" s="214"/>
      <c r="HI63" s="214"/>
      <c r="HJ63" s="214"/>
      <c r="HK63" s="214"/>
      <c r="HL63" s="214"/>
      <c r="HM63" s="214"/>
      <c r="HN63" s="214"/>
      <c r="HO63" s="214"/>
      <c r="HP63" s="214"/>
      <c r="HQ63" s="214"/>
      <c r="HR63" s="214"/>
    </row>
    <row r="64" spans="1:226" s="3" customFormat="1" ht="21" customHeight="1" x14ac:dyDescent="0.2">
      <c r="A64" s="70" t="s">
        <v>178</v>
      </c>
      <c r="B64" s="129" t="s">
        <v>74</v>
      </c>
      <c r="C64" s="130" t="s">
        <v>179</v>
      </c>
      <c r="D64" s="26">
        <v>1100000</v>
      </c>
      <c r="E64" s="70">
        <v>0</v>
      </c>
      <c r="F64" s="23">
        <v>0</v>
      </c>
      <c r="G64" s="26">
        <f t="shared" si="40"/>
        <v>1100000</v>
      </c>
      <c r="H64" s="26">
        <v>100000</v>
      </c>
      <c r="I64" s="26">
        <v>0</v>
      </c>
      <c r="J64" s="26">
        <v>0</v>
      </c>
      <c r="K64" s="26">
        <v>0</v>
      </c>
      <c r="L64" s="26">
        <v>0</v>
      </c>
      <c r="M64" s="23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f t="shared" si="41"/>
        <v>100000</v>
      </c>
      <c r="U64" s="26">
        <v>0</v>
      </c>
      <c r="V64" s="26">
        <v>30000</v>
      </c>
      <c r="W64" s="26">
        <v>0</v>
      </c>
      <c r="X64" s="26">
        <v>0</v>
      </c>
      <c r="Y64" s="26">
        <v>0</v>
      </c>
      <c r="Z64" s="23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f t="shared" si="42"/>
        <v>30000</v>
      </c>
      <c r="AH64" s="26">
        <v>0</v>
      </c>
      <c r="AI64" s="26">
        <v>30000</v>
      </c>
      <c r="AJ64" s="26">
        <v>0</v>
      </c>
      <c r="AK64" s="26">
        <v>0</v>
      </c>
      <c r="AL64" s="26">
        <v>0</v>
      </c>
      <c r="AM64" s="23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f t="shared" si="43"/>
        <v>30000</v>
      </c>
      <c r="AU64" s="26">
        <v>0</v>
      </c>
      <c r="AV64" s="26">
        <v>30000</v>
      </c>
      <c r="AW64" s="26">
        <v>0</v>
      </c>
      <c r="AX64" s="26">
        <v>0</v>
      </c>
      <c r="AY64" s="26">
        <v>0</v>
      </c>
      <c r="AZ64" s="23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f t="shared" si="44"/>
        <v>30000</v>
      </c>
      <c r="BH64" s="238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  <c r="DA64" s="214"/>
      <c r="DB64" s="214"/>
      <c r="DC64" s="214"/>
      <c r="DD64" s="214"/>
      <c r="DE64" s="214"/>
      <c r="DF64" s="214"/>
      <c r="DG64" s="214"/>
      <c r="DH64" s="214"/>
      <c r="DI64" s="214"/>
      <c r="DJ64" s="214"/>
      <c r="DK64" s="214"/>
      <c r="DL64" s="214"/>
      <c r="DM64" s="214"/>
      <c r="DN64" s="214"/>
      <c r="DO64" s="214"/>
      <c r="DP64" s="214"/>
      <c r="DQ64" s="214"/>
      <c r="DR64" s="214"/>
      <c r="DS64" s="214"/>
      <c r="DT64" s="214"/>
      <c r="DU64" s="214"/>
      <c r="DV64" s="214"/>
      <c r="DW64" s="214"/>
      <c r="DX64" s="214"/>
      <c r="DY64" s="214"/>
      <c r="DZ64" s="214"/>
      <c r="EA64" s="214"/>
      <c r="EB64" s="214"/>
      <c r="EC64" s="214"/>
      <c r="ED64" s="214"/>
      <c r="EE64" s="214"/>
      <c r="EF64" s="214"/>
      <c r="EG64" s="214"/>
      <c r="EH64" s="214"/>
      <c r="EI64" s="214"/>
      <c r="EJ64" s="214"/>
      <c r="EK64" s="214"/>
      <c r="EL64" s="214"/>
      <c r="EM64" s="214"/>
      <c r="EN64" s="214"/>
      <c r="EO64" s="214"/>
      <c r="EP64" s="214"/>
      <c r="EQ64" s="214"/>
      <c r="ER64" s="214"/>
      <c r="ES64" s="214"/>
      <c r="ET64" s="214"/>
      <c r="EU64" s="214"/>
      <c r="EV64" s="214"/>
      <c r="EW64" s="214"/>
      <c r="EX64" s="214"/>
      <c r="EY64" s="214"/>
      <c r="EZ64" s="214"/>
      <c r="FA64" s="214"/>
      <c r="FB64" s="214"/>
      <c r="FC64" s="214"/>
      <c r="FD64" s="214"/>
      <c r="FE64" s="214"/>
      <c r="FF64" s="214"/>
      <c r="FG64" s="214"/>
      <c r="FH64" s="214"/>
      <c r="FI64" s="214"/>
      <c r="FJ64" s="214"/>
      <c r="FK64" s="214"/>
      <c r="FL64" s="214"/>
      <c r="FM64" s="214"/>
      <c r="FN64" s="214"/>
      <c r="FO64" s="214"/>
      <c r="FP64" s="214"/>
      <c r="FQ64" s="214"/>
      <c r="FR64" s="214"/>
      <c r="FS64" s="214"/>
      <c r="FT64" s="214"/>
      <c r="FU64" s="214"/>
      <c r="FV64" s="214"/>
      <c r="FW64" s="214"/>
      <c r="FX64" s="214"/>
      <c r="FY64" s="214"/>
      <c r="FZ64" s="214"/>
      <c r="GA64" s="214"/>
      <c r="GB64" s="214"/>
      <c r="GC64" s="214"/>
      <c r="GD64" s="214"/>
      <c r="GE64" s="214"/>
      <c r="GF64" s="214"/>
      <c r="GG64" s="214"/>
      <c r="GH64" s="214"/>
      <c r="GI64" s="214"/>
      <c r="GJ64" s="214"/>
      <c r="GK64" s="214"/>
      <c r="GL64" s="214"/>
      <c r="GM64" s="214"/>
      <c r="GN64" s="214"/>
      <c r="GO64" s="214"/>
      <c r="GP64" s="214"/>
      <c r="GQ64" s="214"/>
      <c r="GR64" s="214"/>
      <c r="GS64" s="214"/>
      <c r="GT64" s="214"/>
      <c r="GU64" s="214"/>
      <c r="GV64" s="214"/>
      <c r="GW64" s="214"/>
      <c r="GX64" s="214"/>
      <c r="GY64" s="214"/>
      <c r="GZ64" s="214"/>
      <c r="HA64" s="214"/>
      <c r="HB64" s="214"/>
      <c r="HC64" s="214"/>
      <c r="HD64" s="214"/>
      <c r="HE64" s="214"/>
      <c r="HF64" s="214"/>
      <c r="HG64" s="214"/>
      <c r="HH64" s="214"/>
      <c r="HI64" s="214"/>
      <c r="HJ64" s="214"/>
      <c r="HK64" s="214"/>
      <c r="HL64" s="214"/>
      <c r="HM64" s="214"/>
      <c r="HN64" s="214"/>
      <c r="HO64" s="214"/>
      <c r="HP64" s="214"/>
      <c r="HQ64" s="214"/>
      <c r="HR64" s="214"/>
    </row>
    <row r="65" spans="1:226" ht="21" customHeight="1" x14ac:dyDescent="0.2">
      <c r="A65" s="93" t="s">
        <v>180</v>
      </c>
      <c r="B65" s="113"/>
      <c r="C65" s="114" t="s">
        <v>181</v>
      </c>
      <c r="D65" s="93">
        <f>SUM(D66:D71)</f>
        <v>3770000</v>
      </c>
      <c r="E65" s="93">
        <v>0</v>
      </c>
      <c r="F65" s="93">
        <f t="shared" ref="F65:AI65" si="45">SUM(F66:F71)</f>
        <v>0</v>
      </c>
      <c r="G65" s="93">
        <f>SUM(G66:G71)</f>
        <v>3770000</v>
      </c>
      <c r="H65" s="93">
        <f>SUM(H66:H71)</f>
        <v>420000</v>
      </c>
      <c r="I65" s="93">
        <f t="shared" si="45"/>
        <v>0</v>
      </c>
      <c r="J65" s="93">
        <f t="shared" si="45"/>
        <v>0</v>
      </c>
      <c r="K65" s="93">
        <f t="shared" si="45"/>
        <v>0</v>
      </c>
      <c r="L65" s="93">
        <f t="shared" si="45"/>
        <v>0</v>
      </c>
      <c r="M65" s="93">
        <f>SUM(M66:M71)</f>
        <v>0</v>
      </c>
      <c r="N65" s="93">
        <f t="shared" si="45"/>
        <v>0</v>
      </c>
      <c r="O65" s="93">
        <f t="shared" si="45"/>
        <v>0</v>
      </c>
      <c r="P65" s="93">
        <f t="shared" si="45"/>
        <v>0</v>
      </c>
      <c r="Q65" s="93">
        <f t="shared" si="45"/>
        <v>0</v>
      </c>
      <c r="R65" s="93">
        <f t="shared" si="45"/>
        <v>0</v>
      </c>
      <c r="S65" s="93">
        <f t="shared" si="45"/>
        <v>0</v>
      </c>
      <c r="T65" s="93">
        <f t="shared" si="45"/>
        <v>420000</v>
      </c>
      <c r="U65" s="93">
        <f t="shared" si="45"/>
        <v>0</v>
      </c>
      <c r="V65" s="93">
        <f t="shared" si="45"/>
        <v>140000</v>
      </c>
      <c r="W65" s="93">
        <f t="shared" si="45"/>
        <v>0</v>
      </c>
      <c r="X65" s="93">
        <f t="shared" si="45"/>
        <v>0</v>
      </c>
      <c r="Y65" s="93">
        <f t="shared" si="45"/>
        <v>0</v>
      </c>
      <c r="Z65" s="93">
        <f>SUM(Z66:Z71)</f>
        <v>0</v>
      </c>
      <c r="AA65" s="93">
        <f t="shared" si="45"/>
        <v>0</v>
      </c>
      <c r="AB65" s="93">
        <f t="shared" si="45"/>
        <v>0</v>
      </c>
      <c r="AC65" s="93">
        <f t="shared" si="45"/>
        <v>0</v>
      </c>
      <c r="AD65" s="93">
        <f t="shared" si="45"/>
        <v>0</v>
      </c>
      <c r="AE65" s="93">
        <f t="shared" si="45"/>
        <v>0</v>
      </c>
      <c r="AF65" s="93">
        <f t="shared" si="45"/>
        <v>0</v>
      </c>
      <c r="AG65" s="93">
        <f t="shared" si="45"/>
        <v>140000</v>
      </c>
      <c r="AH65" s="93">
        <f t="shared" si="45"/>
        <v>0</v>
      </c>
      <c r="AI65" s="93">
        <f t="shared" si="45"/>
        <v>140000</v>
      </c>
      <c r="AJ65" s="93">
        <f t="shared" ref="AJ65:BG65" si="46">SUM(AJ66:AJ71)</f>
        <v>0</v>
      </c>
      <c r="AK65" s="93">
        <f t="shared" si="46"/>
        <v>0</v>
      </c>
      <c r="AL65" s="93">
        <f t="shared" si="46"/>
        <v>0</v>
      </c>
      <c r="AM65" s="93">
        <f>SUM(AM66:AM71)</f>
        <v>0</v>
      </c>
      <c r="AN65" s="93">
        <f t="shared" si="46"/>
        <v>0</v>
      </c>
      <c r="AO65" s="93">
        <f t="shared" si="46"/>
        <v>0</v>
      </c>
      <c r="AP65" s="93">
        <f t="shared" si="46"/>
        <v>0</v>
      </c>
      <c r="AQ65" s="93">
        <f t="shared" si="46"/>
        <v>0</v>
      </c>
      <c r="AR65" s="93">
        <f t="shared" si="46"/>
        <v>0</v>
      </c>
      <c r="AS65" s="93">
        <f t="shared" si="46"/>
        <v>0</v>
      </c>
      <c r="AT65" s="93">
        <f t="shared" si="46"/>
        <v>140000</v>
      </c>
      <c r="AU65" s="93">
        <f t="shared" si="46"/>
        <v>0</v>
      </c>
      <c r="AV65" s="93">
        <f t="shared" si="46"/>
        <v>140000</v>
      </c>
      <c r="AW65" s="93">
        <f t="shared" si="46"/>
        <v>0</v>
      </c>
      <c r="AX65" s="93">
        <f t="shared" si="46"/>
        <v>0</v>
      </c>
      <c r="AY65" s="93">
        <f t="shared" si="46"/>
        <v>0</v>
      </c>
      <c r="AZ65" s="93">
        <f>SUM(AZ66:AZ71)</f>
        <v>0</v>
      </c>
      <c r="BA65" s="93">
        <f t="shared" si="46"/>
        <v>0</v>
      </c>
      <c r="BB65" s="93">
        <f t="shared" si="46"/>
        <v>0</v>
      </c>
      <c r="BC65" s="93">
        <f t="shared" si="46"/>
        <v>0</v>
      </c>
      <c r="BD65" s="93">
        <f t="shared" si="46"/>
        <v>0</v>
      </c>
      <c r="BE65" s="93">
        <f t="shared" si="46"/>
        <v>0</v>
      </c>
      <c r="BF65" s="93">
        <f t="shared" si="46"/>
        <v>0</v>
      </c>
      <c r="BG65" s="93">
        <f t="shared" si="46"/>
        <v>140000</v>
      </c>
      <c r="BH65" s="238"/>
    </row>
    <row r="66" spans="1:226" s="3" customFormat="1" ht="21" customHeight="1" x14ac:dyDescent="0.2">
      <c r="A66" s="26" t="s">
        <v>182</v>
      </c>
      <c r="B66" s="127" t="s">
        <v>74</v>
      </c>
      <c r="C66" s="128" t="s">
        <v>183</v>
      </c>
      <c r="D66" s="26">
        <v>2650000</v>
      </c>
      <c r="E66" s="23">
        <v>0</v>
      </c>
      <c r="F66" s="23">
        <v>0</v>
      </c>
      <c r="G66" s="26">
        <f t="shared" ref="G66:G71" si="47">SUM(D66:E66)-F66</f>
        <v>2650000</v>
      </c>
      <c r="H66" s="26">
        <v>300000</v>
      </c>
      <c r="I66" s="26">
        <v>0</v>
      </c>
      <c r="J66" s="26">
        <v>0</v>
      </c>
      <c r="K66" s="26">
        <v>0</v>
      </c>
      <c r="L66" s="26">
        <v>0</v>
      </c>
      <c r="M66" s="23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f>SUM(H66:S66)</f>
        <v>300000</v>
      </c>
      <c r="U66" s="26">
        <v>0</v>
      </c>
      <c r="V66" s="26">
        <v>100000</v>
      </c>
      <c r="W66" s="26">
        <v>0</v>
      </c>
      <c r="X66" s="26">
        <v>0</v>
      </c>
      <c r="Y66" s="26">
        <v>0</v>
      </c>
      <c r="Z66" s="23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f t="shared" ref="AG66:AG71" si="48">SUM(U66:AF66)</f>
        <v>100000</v>
      </c>
      <c r="AH66" s="26">
        <v>0</v>
      </c>
      <c r="AI66" s="26">
        <v>100000</v>
      </c>
      <c r="AJ66" s="26">
        <v>0</v>
      </c>
      <c r="AK66" s="26">
        <v>0</v>
      </c>
      <c r="AL66" s="26">
        <v>0</v>
      </c>
      <c r="AM66" s="23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f>SUM(AH66:AS66)</f>
        <v>100000</v>
      </c>
      <c r="AU66" s="26">
        <v>0</v>
      </c>
      <c r="AV66" s="26">
        <v>100000</v>
      </c>
      <c r="AW66" s="26">
        <v>0</v>
      </c>
      <c r="AX66" s="26">
        <v>0</v>
      </c>
      <c r="AY66" s="26">
        <v>0</v>
      </c>
      <c r="AZ66" s="23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f>SUM(AU66:BF66)</f>
        <v>100000</v>
      </c>
      <c r="BH66" s="238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4"/>
      <c r="CR66" s="214"/>
      <c r="CS66" s="214"/>
      <c r="CT66" s="214"/>
      <c r="CU66" s="214"/>
      <c r="CV66" s="214"/>
      <c r="CW66" s="214"/>
      <c r="CX66" s="214"/>
      <c r="CY66" s="214"/>
      <c r="CZ66" s="214"/>
      <c r="DA66" s="214"/>
      <c r="DB66" s="214"/>
      <c r="DC66" s="214"/>
      <c r="DD66" s="214"/>
      <c r="DE66" s="214"/>
      <c r="DF66" s="214"/>
      <c r="DG66" s="214"/>
      <c r="DH66" s="214"/>
      <c r="DI66" s="214"/>
      <c r="DJ66" s="214"/>
      <c r="DK66" s="214"/>
      <c r="DL66" s="214"/>
      <c r="DM66" s="214"/>
      <c r="DN66" s="214"/>
      <c r="DO66" s="214"/>
      <c r="DP66" s="214"/>
      <c r="DQ66" s="214"/>
      <c r="DR66" s="214"/>
      <c r="DS66" s="214"/>
      <c r="DT66" s="214"/>
      <c r="DU66" s="214"/>
      <c r="DV66" s="214"/>
      <c r="DW66" s="214"/>
      <c r="DX66" s="214"/>
      <c r="DY66" s="214"/>
      <c r="DZ66" s="214"/>
      <c r="EA66" s="214"/>
      <c r="EB66" s="214"/>
      <c r="EC66" s="214"/>
      <c r="ED66" s="214"/>
      <c r="EE66" s="214"/>
      <c r="EF66" s="214"/>
      <c r="EG66" s="214"/>
      <c r="EH66" s="214"/>
      <c r="EI66" s="214"/>
      <c r="EJ66" s="214"/>
      <c r="EK66" s="214"/>
      <c r="EL66" s="214"/>
      <c r="EM66" s="214"/>
      <c r="EN66" s="214"/>
      <c r="EO66" s="214"/>
      <c r="EP66" s="214"/>
      <c r="EQ66" s="214"/>
      <c r="ER66" s="214"/>
      <c r="ES66" s="214"/>
      <c r="ET66" s="214"/>
      <c r="EU66" s="214"/>
      <c r="EV66" s="214"/>
      <c r="EW66" s="214"/>
      <c r="EX66" s="214"/>
      <c r="EY66" s="214"/>
      <c r="EZ66" s="214"/>
      <c r="FA66" s="214"/>
      <c r="FB66" s="214"/>
      <c r="FC66" s="214"/>
      <c r="FD66" s="214"/>
      <c r="FE66" s="214"/>
      <c r="FF66" s="214"/>
      <c r="FG66" s="214"/>
      <c r="FH66" s="214"/>
      <c r="FI66" s="214"/>
      <c r="FJ66" s="214"/>
      <c r="FK66" s="214"/>
      <c r="FL66" s="214"/>
      <c r="FM66" s="214"/>
      <c r="FN66" s="214"/>
      <c r="FO66" s="214"/>
      <c r="FP66" s="214"/>
      <c r="FQ66" s="214"/>
      <c r="FR66" s="214"/>
      <c r="FS66" s="214"/>
      <c r="FT66" s="214"/>
      <c r="FU66" s="214"/>
      <c r="FV66" s="214"/>
      <c r="FW66" s="214"/>
      <c r="FX66" s="214"/>
      <c r="FY66" s="214"/>
      <c r="FZ66" s="214"/>
      <c r="GA66" s="214"/>
      <c r="GB66" s="214"/>
      <c r="GC66" s="214"/>
      <c r="GD66" s="214"/>
      <c r="GE66" s="214"/>
      <c r="GF66" s="214"/>
      <c r="GG66" s="214"/>
      <c r="GH66" s="214"/>
      <c r="GI66" s="214"/>
      <c r="GJ66" s="214"/>
      <c r="GK66" s="214"/>
      <c r="GL66" s="214"/>
      <c r="GM66" s="214"/>
      <c r="GN66" s="214"/>
      <c r="GO66" s="214"/>
      <c r="GP66" s="214"/>
      <c r="GQ66" s="214"/>
      <c r="GR66" s="214"/>
      <c r="GS66" s="214"/>
      <c r="GT66" s="214"/>
      <c r="GU66" s="214"/>
      <c r="GV66" s="214"/>
      <c r="GW66" s="214"/>
      <c r="GX66" s="214"/>
      <c r="GY66" s="214"/>
      <c r="GZ66" s="214"/>
      <c r="HA66" s="214"/>
      <c r="HB66" s="214"/>
      <c r="HC66" s="214"/>
      <c r="HD66" s="214"/>
      <c r="HE66" s="214"/>
      <c r="HF66" s="214"/>
      <c r="HG66" s="214"/>
      <c r="HH66" s="214"/>
      <c r="HI66" s="214"/>
      <c r="HJ66" s="214"/>
      <c r="HK66" s="214"/>
      <c r="HL66" s="214"/>
      <c r="HM66" s="214"/>
      <c r="HN66" s="214"/>
      <c r="HO66" s="214"/>
      <c r="HP66" s="214"/>
      <c r="HQ66" s="214"/>
      <c r="HR66" s="214"/>
    </row>
    <row r="67" spans="1:226" s="3" customFormat="1" ht="21" customHeight="1" x14ac:dyDescent="0.2">
      <c r="A67" s="26" t="s">
        <v>184</v>
      </c>
      <c r="B67" s="127">
        <v>10</v>
      </c>
      <c r="C67" s="128" t="s">
        <v>185</v>
      </c>
      <c r="D67" s="26"/>
      <c r="E67" s="23">
        <v>0</v>
      </c>
      <c r="F67" s="23">
        <v>0</v>
      </c>
      <c r="G67" s="26">
        <f t="shared" si="47"/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3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f>SUM(H67:S67)</f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3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f t="shared" si="48"/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3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f>SUM(AH67:AS67)</f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3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f>SUM(AU67:BF67)</f>
        <v>0</v>
      </c>
      <c r="BH67" s="238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  <c r="DA67" s="214"/>
      <c r="DB67" s="214"/>
      <c r="DC67" s="214"/>
      <c r="DD67" s="214"/>
      <c r="DE67" s="214"/>
      <c r="DF67" s="214"/>
      <c r="DG67" s="214"/>
      <c r="DH67" s="214"/>
      <c r="DI67" s="214"/>
      <c r="DJ67" s="214"/>
      <c r="DK67" s="214"/>
      <c r="DL67" s="214"/>
      <c r="DM67" s="214"/>
      <c r="DN67" s="214"/>
      <c r="DO67" s="214"/>
      <c r="DP67" s="214"/>
      <c r="DQ67" s="214"/>
      <c r="DR67" s="214"/>
      <c r="DS67" s="214"/>
      <c r="DT67" s="214"/>
      <c r="DU67" s="214"/>
      <c r="DV67" s="214"/>
      <c r="DW67" s="214"/>
      <c r="DX67" s="214"/>
      <c r="DY67" s="214"/>
      <c r="DZ67" s="214"/>
      <c r="EA67" s="214"/>
      <c r="EB67" s="214"/>
      <c r="EC67" s="214"/>
      <c r="ED67" s="214"/>
      <c r="EE67" s="214"/>
      <c r="EF67" s="214"/>
      <c r="EG67" s="214"/>
      <c r="EH67" s="214"/>
      <c r="EI67" s="214"/>
      <c r="EJ67" s="214"/>
      <c r="EK67" s="214"/>
      <c r="EL67" s="214"/>
      <c r="EM67" s="214"/>
      <c r="EN67" s="214"/>
      <c r="EO67" s="214"/>
      <c r="EP67" s="214"/>
      <c r="EQ67" s="214"/>
      <c r="ER67" s="214"/>
      <c r="ES67" s="214"/>
      <c r="ET67" s="214"/>
      <c r="EU67" s="214"/>
      <c r="EV67" s="214"/>
      <c r="EW67" s="214"/>
      <c r="EX67" s="214"/>
      <c r="EY67" s="214"/>
      <c r="EZ67" s="214"/>
      <c r="FA67" s="214"/>
      <c r="FB67" s="214"/>
      <c r="FC67" s="214"/>
      <c r="FD67" s="214"/>
      <c r="FE67" s="214"/>
      <c r="FF67" s="214"/>
      <c r="FG67" s="214"/>
      <c r="FH67" s="214"/>
      <c r="FI67" s="214"/>
      <c r="FJ67" s="214"/>
      <c r="FK67" s="214"/>
      <c r="FL67" s="214"/>
      <c r="FM67" s="214"/>
      <c r="FN67" s="214"/>
      <c r="FO67" s="214"/>
      <c r="FP67" s="214"/>
      <c r="FQ67" s="214"/>
      <c r="FR67" s="214"/>
      <c r="FS67" s="214"/>
      <c r="FT67" s="214"/>
      <c r="FU67" s="214"/>
      <c r="FV67" s="214"/>
      <c r="FW67" s="214"/>
      <c r="FX67" s="214"/>
      <c r="FY67" s="214"/>
      <c r="FZ67" s="214"/>
      <c r="GA67" s="214"/>
      <c r="GB67" s="214"/>
      <c r="GC67" s="214"/>
      <c r="GD67" s="214"/>
      <c r="GE67" s="214"/>
      <c r="GF67" s="214"/>
      <c r="GG67" s="214"/>
      <c r="GH67" s="214"/>
      <c r="GI67" s="214"/>
      <c r="GJ67" s="214"/>
      <c r="GK67" s="214"/>
      <c r="GL67" s="214"/>
      <c r="GM67" s="214"/>
      <c r="GN67" s="214"/>
      <c r="GO67" s="214"/>
      <c r="GP67" s="214"/>
      <c r="GQ67" s="214"/>
      <c r="GR67" s="214"/>
      <c r="GS67" s="214"/>
      <c r="GT67" s="214"/>
      <c r="GU67" s="214"/>
      <c r="GV67" s="214"/>
      <c r="GW67" s="214"/>
      <c r="GX67" s="214"/>
      <c r="GY67" s="214"/>
      <c r="GZ67" s="214"/>
      <c r="HA67" s="214"/>
      <c r="HB67" s="214"/>
      <c r="HC67" s="214"/>
      <c r="HD67" s="214"/>
      <c r="HE67" s="214"/>
      <c r="HF67" s="214"/>
      <c r="HG67" s="214"/>
      <c r="HH67" s="214"/>
      <c r="HI67" s="214"/>
      <c r="HJ67" s="214"/>
      <c r="HK67" s="214"/>
      <c r="HL67" s="214"/>
      <c r="HM67" s="214"/>
      <c r="HN67" s="214"/>
      <c r="HO67" s="214"/>
      <c r="HP67" s="214"/>
      <c r="HQ67" s="214"/>
      <c r="HR67" s="214"/>
    </row>
    <row r="68" spans="1:226" s="3" customFormat="1" ht="21" customHeight="1" x14ac:dyDescent="0.2">
      <c r="A68" s="26" t="s">
        <v>186</v>
      </c>
      <c r="B68" s="127">
        <v>10</v>
      </c>
      <c r="C68" s="128" t="s">
        <v>187</v>
      </c>
      <c r="D68" s="26"/>
      <c r="E68" s="23">
        <v>0</v>
      </c>
      <c r="F68" s="23">
        <v>0</v>
      </c>
      <c r="G68" s="26">
        <f t="shared" si="47"/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3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f>SUM(H68:S68)</f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3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f t="shared" si="48"/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3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f>SUM(AH68:AS68)</f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3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f>SUM(AU68:BF68)</f>
        <v>0</v>
      </c>
      <c r="BH68" s="238"/>
      <c r="BI68" s="214"/>
      <c r="BJ68" s="214"/>
      <c r="BK68" s="214"/>
      <c r="BL68" s="214"/>
      <c r="BM68" s="214"/>
      <c r="BN68" s="214"/>
      <c r="BO68" s="214"/>
      <c r="BP68" s="214"/>
      <c r="BQ68" s="214"/>
      <c r="BR68" s="214"/>
      <c r="BS68" s="214"/>
      <c r="BT68" s="214"/>
      <c r="BU68" s="214"/>
      <c r="BV68" s="214"/>
      <c r="BW68" s="214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  <c r="DA68" s="214"/>
      <c r="DB68" s="214"/>
      <c r="DC68" s="214"/>
      <c r="DD68" s="214"/>
      <c r="DE68" s="214"/>
      <c r="DF68" s="214"/>
      <c r="DG68" s="214"/>
      <c r="DH68" s="214"/>
      <c r="DI68" s="214"/>
      <c r="DJ68" s="214"/>
      <c r="DK68" s="214"/>
      <c r="DL68" s="214"/>
      <c r="DM68" s="214"/>
      <c r="DN68" s="214"/>
      <c r="DO68" s="214"/>
      <c r="DP68" s="214"/>
      <c r="DQ68" s="214"/>
      <c r="DR68" s="214"/>
      <c r="DS68" s="214"/>
      <c r="DT68" s="214"/>
      <c r="DU68" s="214"/>
      <c r="DV68" s="214"/>
      <c r="DW68" s="214"/>
      <c r="DX68" s="214"/>
      <c r="DY68" s="214"/>
      <c r="DZ68" s="214"/>
      <c r="EA68" s="214"/>
      <c r="EB68" s="214"/>
      <c r="EC68" s="214"/>
      <c r="ED68" s="214"/>
      <c r="EE68" s="214"/>
      <c r="EF68" s="214"/>
      <c r="EG68" s="214"/>
      <c r="EH68" s="214"/>
      <c r="EI68" s="214"/>
      <c r="EJ68" s="214"/>
      <c r="EK68" s="214"/>
      <c r="EL68" s="214"/>
      <c r="EM68" s="214"/>
      <c r="EN68" s="214"/>
      <c r="EO68" s="214"/>
      <c r="EP68" s="214"/>
      <c r="EQ68" s="214"/>
      <c r="ER68" s="214"/>
      <c r="ES68" s="214"/>
      <c r="ET68" s="214"/>
      <c r="EU68" s="214"/>
      <c r="EV68" s="214"/>
      <c r="EW68" s="214"/>
      <c r="EX68" s="214"/>
      <c r="EY68" s="214"/>
      <c r="EZ68" s="214"/>
      <c r="FA68" s="214"/>
      <c r="FB68" s="214"/>
      <c r="FC68" s="214"/>
      <c r="FD68" s="214"/>
      <c r="FE68" s="214"/>
      <c r="FF68" s="214"/>
      <c r="FG68" s="214"/>
      <c r="FH68" s="214"/>
      <c r="FI68" s="214"/>
      <c r="FJ68" s="214"/>
      <c r="FK68" s="214"/>
      <c r="FL68" s="214"/>
      <c r="FM68" s="214"/>
      <c r="FN68" s="214"/>
      <c r="FO68" s="214"/>
      <c r="FP68" s="214"/>
      <c r="FQ68" s="214"/>
      <c r="FR68" s="214"/>
      <c r="FS68" s="214"/>
      <c r="FT68" s="214"/>
      <c r="FU68" s="214"/>
      <c r="FV68" s="214"/>
      <c r="FW68" s="214"/>
      <c r="FX68" s="214"/>
      <c r="FY68" s="214"/>
      <c r="FZ68" s="214"/>
      <c r="GA68" s="214"/>
      <c r="GB68" s="214"/>
      <c r="GC68" s="214"/>
      <c r="GD68" s="214"/>
      <c r="GE68" s="214"/>
      <c r="GF68" s="214"/>
      <c r="GG68" s="214"/>
      <c r="GH68" s="214"/>
      <c r="GI68" s="214"/>
      <c r="GJ68" s="214"/>
      <c r="GK68" s="214"/>
      <c r="GL68" s="214"/>
      <c r="GM68" s="214"/>
      <c r="GN68" s="214"/>
      <c r="GO68" s="214"/>
      <c r="GP68" s="214"/>
      <c r="GQ68" s="214"/>
      <c r="GR68" s="214"/>
      <c r="GS68" s="214"/>
      <c r="GT68" s="214"/>
      <c r="GU68" s="214"/>
      <c r="GV68" s="214"/>
      <c r="GW68" s="214"/>
      <c r="GX68" s="214"/>
      <c r="GY68" s="214"/>
      <c r="GZ68" s="214"/>
      <c r="HA68" s="214"/>
      <c r="HB68" s="214"/>
      <c r="HC68" s="214"/>
      <c r="HD68" s="214"/>
      <c r="HE68" s="214"/>
      <c r="HF68" s="214"/>
      <c r="HG68" s="214"/>
      <c r="HH68" s="214"/>
      <c r="HI68" s="214"/>
      <c r="HJ68" s="214"/>
      <c r="HK68" s="214"/>
      <c r="HL68" s="214"/>
      <c r="HM68" s="214"/>
      <c r="HN68" s="214"/>
      <c r="HO68" s="214"/>
      <c r="HP68" s="214"/>
      <c r="HQ68" s="214"/>
      <c r="HR68" s="214"/>
    </row>
    <row r="69" spans="1:226" s="3" customFormat="1" ht="21" customHeight="1" x14ac:dyDescent="0.2">
      <c r="A69" s="26" t="s">
        <v>188</v>
      </c>
      <c r="B69" s="127">
        <v>10</v>
      </c>
      <c r="C69" s="128" t="s">
        <v>147</v>
      </c>
      <c r="D69" s="26"/>
      <c r="E69" s="23">
        <v>0</v>
      </c>
      <c r="F69" s="23">
        <v>0</v>
      </c>
      <c r="G69" s="26">
        <f t="shared" si="47"/>
        <v>0</v>
      </c>
      <c r="H69" s="26">
        <v>0</v>
      </c>
      <c r="I69" s="26">
        <v>0</v>
      </c>
      <c r="J69" s="26"/>
      <c r="K69" s="26"/>
      <c r="L69" s="26"/>
      <c r="M69" s="23"/>
      <c r="N69" s="26"/>
      <c r="O69" s="26"/>
      <c r="P69" s="26"/>
      <c r="Q69" s="26"/>
      <c r="R69" s="26"/>
      <c r="S69" s="26"/>
      <c r="T69" s="26"/>
      <c r="U69" s="26">
        <v>0</v>
      </c>
      <c r="V69" s="26">
        <v>0</v>
      </c>
      <c r="W69" s="26"/>
      <c r="X69" s="26"/>
      <c r="Y69" s="26"/>
      <c r="Z69" s="23"/>
      <c r="AA69" s="26"/>
      <c r="AB69" s="26"/>
      <c r="AC69" s="26"/>
      <c r="AD69" s="26"/>
      <c r="AE69" s="26"/>
      <c r="AF69" s="26"/>
      <c r="AG69" s="26">
        <f t="shared" si="48"/>
        <v>0</v>
      </c>
      <c r="AH69" s="26">
        <v>0</v>
      </c>
      <c r="AI69" s="26">
        <v>0</v>
      </c>
      <c r="AJ69" s="26">
        <v>0</v>
      </c>
      <c r="AK69" s="26"/>
      <c r="AL69" s="26"/>
      <c r="AM69" s="23"/>
      <c r="AN69" s="26"/>
      <c r="AO69" s="26"/>
      <c r="AP69" s="26"/>
      <c r="AQ69" s="26"/>
      <c r="AR69" s="26"/>
      <c r="AS69" s="26"/>
      <c r="AT69" s="26"/>
      <c r="AU69" s="26">
        <v>0</v>
      </c>
      <c r="AV69" s="26">
        <v>0</v>
      </c>
      <c r="AW69" s="26">
        <v>0</v>
      </c>
      <c r="AX69" s="26"/>
      <c r="AY69" s="26"/>
      <c r="AZ69" s="23"/>
      <c r="BA69" s="26"/>
      <c r="BB69" s="26"/>
      <c r="BC69" s="26"/>
      <c r="BD69" s="26"/>
      <c r="BE69" s="26"/>
      <c r="BF69" s="26"/>
      <c r="BG69" s="26"/>
      <c r="BH69" s="238"/>
      <c r="BI69" s="214"/>
      <c r="BJ69" s="214"/>
      <c r="BK69" s="214"/>
      <c r="BL69" s="214"/>
      <c r="BM69" s="214"/>
      <c r="BN69" s="214"/>
      <c r="BO69" s="214"/>
      <c r="BP69" s="214"/>
      <c r="BQ69" s="214"/>
      <c r="BR69" s="214"/>
      <c r="BS69" s="214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4"/>
      <c r="CE69" s="214"/>
      <c r="CF69" s="214"/>
      <c r="CG69" s="214"/>
      <c r="CH69" s="214"/>
      <c r="CI69" s="214"/>
      <c r="CJ69" s="214"/>
      <c r="CK69" s="214"/>
      <c r="CL69" s="214"/>
      <c r="CM69" s="214"/>
      <c r="CN69" s="214"/>
      <c r="CO69" s="214"/>
      <c r="CP69" s="214"/>
      <c r="CQ69" s="214"/>
      <c r="CR69" s="214"/>
      <c r="CS69" s="214"/>
      <c r="CT69" s="214"/>
      <c r="CU69" s="214"/>
      <c r="CV69" s="214"/>
      <c r="CW69" s="214"/>
      <c r="CX69" s="214"/>
      <c r="CY69" s="214"/>
      <c r="CZ69" s="214"/>
      <c r="DA69" s="214"/>
      <c r="DB69" s="214"/>
      <c r="DC69" s="214"/>
      <c r="DD69" s="214"/>
      <c r="DE69" s="214"/>
      <c r="DF69" s="214"/>
      <c r="DG69" s="214"/>
      <c r="DH69" s="214"/>
      <c r="DI69" s="214"/>
      <c r="DJ69" s="214"/>
      <c r="DK69" s="214"/>
      <c r="DL69" s="214"/>
      <c r="DM69" s="214"/>
      <c r="DN69" s="214"/>
      <c r="DO69" s="214"/>
      <c r="DP69" s="214"/>
      <c r="DQ69" s="214"/>
      <c r="DR69" s="214"/>
      <c r="DS69" s="214"/>
      <c r="DT69" s="214"/>
      <c r="DU69" s="214"/>
      <c r="DV69" s="214"/>
      <c r="DW69" s="214"/>
      <c r="DX69" s="214"/>
      <c r="DY69" s="214"/>
      <c r="DZ69" s="214"/>
      <c r="EA69" s="214"/>
      <c r="EB69" s="214"/>
      <c r="EC69" s="214"/>
      <c r="ED69" s="214"/>
      <c r="EE69" s="214"/>
      <c r="EF69" s="214"/>
      <c r="EG69" s="214"/>
      <c r="EH69" s="214"/>
      <c r="EI69" s="214"/>
      <c r="EJ69" s="214"/>
      <c r="EK69" s="214"/>
      <c r="EL69" s="214"/>
      <c r="EM69" s="214"/>
      <c r="EN69" s="214"/>
      <c r="EO69" s="214"/>
      <c r="EP69" s="214"/>
      <c r="EQ69" s="214"/>
      <c r="ER69" s="214"/>
      <c r="ES69" s="214"/>
      <c r="ET69" s="214"/>
      <c r="EU69" s="214"/>
      <c r="EV69" s="214"/>
      <c r="EW69" s="214"/>
      <c r="EX69" s="214"/>
      <c r="EY69" s="214"/>
      <c r="EZ69" s="214"/>
      <c r="FA69" s="214"/>
      <c r="FB69" s="214"/>
      <c r="FC69" s="214"/>
      <c r="FD69" s="214"/>
      <c r="FE69" s="214"/>
      <c r="FF69" s="214"/>
      <c r="FG69" s="214"/>
      <c r="FH69" s="214"/>
      <c r="FI69" s="214"/>
      <c r="FJ69" s="214"/>
      <c r="FK69" s="214"/>
      <c r="FL69" s="214"/>
      <c r="FM69" s="214"/>
      <c r="FN69" s="214"/>
      <c r="FO69" s="214"/>
      <c r="FP69" s="214"/>
      <c r="FQ69" s="214"/>
      <c r="FR69" s="214"/>
      <c r="FS69" s="214"/>
      <c r="FT69" s="214"/>
      <c r="FU69" s="214"/>
      <c r="FV69" s="214"/>
      <c r="FW69" s="214"/>
      <c r="FX69" s="214"/>
      <c r="FY69" s="214"/>
      <c r="FZ69" s="214"/>
      <c r="GA69" s="214"/>
      <c r="GB69" s="214"/>
      <c r="GC69" s="214"/>
      <c r="GD69" s="214"/>
      <c r="GE69" s="214"/>
      <c r="GF69" s="214"/>
      <c r="GG69" s="214"/>
      <c r="GH69" s="214"/>
      <c r="GI69" s="214"/>
      <c r="GJ69" s="214"/>
      <c r="GK69" s="214"/>
      <c r="GL69" s="214"/>
      <c r="GM69" s="214"/>
      <c r="GN69" s="214"/>
      <c r="GO69" s="214"/>
      <c r="GP69" s="214"/>
      <c r="GQ69" s="214"/>
      <c r="GR69" s="214"/>
      <c r="GS69" s="214"/>
      <c r="GT69" s="214"/>
      <c r="GU69" s="214"/>
      <c r="GV69" s="214"/>
      <c r="GW69" s="214"/>
      <c r="GX69" s="214"/>
      <c r="GY69" s="214"/>
      <c r="GZ69" s="214"/>
      <c r="HA69" s="214"/>
      <c r="HB69" s="214"/>
      <c r="HC69" s="214"/>
      <c r="HD69" s="214"/>
      <c r="HE69" s="214"/>
      <c r="HF69" s="214"/>
      <c r="HG69" s="214"/>
      <c r="HH69" s="214"/>
      <c r="HI69" s="214"/>
      <c r="HJ69" s="214"/>
      <c r="HK69" s="214"/>
      <c r="HL69" s="214"/>
      <c r="HM69" s="214"/>
      <c r="HN69" s="214"/>
      <c r="HO69" s="214"/>
      <c r="HP69" s="214"/>
      <c r="HQ69" s="214"/>
      <c r="HR69" s="214"/>
    </row>
    <row r="70" spans="1:226" s="3" customFormat="1" ht="21" customHeight="1" x14ac:dyDescent="0.2">
      <c r="A70" s="26" t="s">
        <v>189</v>
      </c>
      <c r="B70" s="127" t="s">
        <v>74</v>
      </c>
      <c r="C70" s="128" t="s">
        <v>149</v>
      </c>
      <c r="D70" s="26">
        <v>1120000</v>
      </c>
      <c r="E70" s="23">
        <v>0</v>
      </c>
      <c r="F70" s="23">
        <v>0</v>
      </c>
      <c r="G70" s="26">
        <f t="shared" si="47"/>
        <v>1120000</v>
      </c>
      <c r="H70" s="26">
        <v>120000</v>
      </c>
      <c r="I70" s="26">
        <v>0</v>
      </c>
      <c r="J70" s="26">
        <v>0</v>
      </c>
      <c r="K70" s="26">
        <v>0</v>
      </c>
      <c r="L70" s="26">
        <v>0</v>
      </c>
      <c r="M70" s="23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f>SUM(H70:S70)</f>
        <v>120000</v>
      </c>
      <c r="U70" s="26">
        <v>0</v>
      </c>
      <c r="V70" s="26">
        <v>40000</v>
      </c>
      <c r="W70" s="26">
        <v>0</v>
      </c>
      <c r="X70" s="26">
        <v>0</v>
      </c>
      <c r="Y70" s="26">
        <v>0</v>
      </c>
      <c r="Z70" s="23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f t="shared" si="48"/>
        <v>40000</v>
      </c>
      <c r="AH70" s="26">
        <v>0</v>
      </c>
      <c r="AI70" s="26">
        <v>40000</v>
      </c>
      <c r="AJ70" s="26">
        <v>0</v>
      </c>
      <c r="AK70" s="26">
        <v>0</v>
      </c>
      <c r="AL70" s="26">
        <v>0</v>
      </c>
      <c r="AM70" s="23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f>SUM(AH70:AS70)</f>
        <v>40000</v>
      </c>
      <c r="AU70" s="26">
        <v>0</v>
      </c>
      <c r="AV70" s="26">
        <v>40000</v>
      </c>
      <c r="AW70" s="26">
        <v>0</v>
      </c>
      <c r="AX70" s="26">
        <v>0</v>
      </c>
      <c r="AY70" s="26">
        <v>0</v>
      </c>
      <c r="AZ70" s="23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f>SUM(AU70:BF70)</f>
        <v>40000</v>
      </c>
      <c r="BH70" s="238"/>
      <c r="BI70" s="214"/>
      <c r="BJ70" s="214"/>
      <c r="BK70" s="214"/>
      <c r="BL70" s="214"/>
      <c r="BM70" s="214"/>
      <c r="BN70" s="214"/>
      <c r="BO70" s="214"/>
      <c r="BP70" s="214"/>
      <c r="BQ70" s="214"/>
      <c r="BR70" s="214"/>
      <c r="BS70" s="214"/>
      <c r="BT70" s="214"/>
      <c r="BU70" s="214"/>
      <c r="BV70" s="214"/>
      <c r="BW70" s="214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214"/>
      <c r="CL70" s="214"/>
      <c r="CM70" s="214"/>
      <c r="CN70" s="214"/>
      <c r="CO70" s="214"/>
      <c r="CP70" s="214"/>
      <c r="CQ70" s="214"/>
      <c r="CR70" s="214"/>
      <c r="CS70" s="214"/>
      <c r="CT70" s="214"/>
      <c r="CU70" s="214"/>
      <c r="CV70" s="214"/>
      <c r="CW70" s="214"/>
      <c r="CX70" s="214"/>
      <c r="CY70" s="214"/>
      <c r="CZ70" s="214"/>
      <c r="DA70" s="214"/>
      <c r="DB70" s="214"/>
      <c r="DC70" s="214"/>
      <c r="DD70" s="214"/>
      <c r="DE70" s="214"/>
      <c r="DF70" s="214"/>
      <c r="DG70" s="214"/>
      <c r="DH70" s="214"/>
      <c r="DI70" s="214"/>
      <c r="DJ70" s="214"/>
      <c r="DK70" s="214"/>
      <c r="DL70" s="214"/>
      <c r="DM70" s="214"/>
      <c r="DN70" s="214"/>
      <c r="DO70" s="214"/>
      <c r="DP70" s="214"/>
      <c r="DQ70" s="214"/>
      <c r="DR70" s="214"/>
      <c r="DS70" s="214"/>
      <c r="DT70" s="214"/>
      <c r="DU70" s="214"/>
      <c r="DV70" s="214"/>
      <c r="DW70" s="214"/>
      <c r="DX70" s="214"/>
      <c r="DY70" s="214"/>
      <c r="DZ70" s="214"/>
      <c r="EA70" s="214"/>
      <c r="EB70" s="214"/>
      <c r="EC70" s="214"/>
      <c r="ED70" s="214"/>
      <c r="EE70" s="214"/>
      <c r="EF70" s="214"/>
      <c r="EG70" s="214"/>
      <c r="EH70" s="214"/>
      <c r="EI70" s="214"/>
      <c r="EJ70" s="214"/>
      <c r="EK70" s="214"/>
      <c r="EL70" s="214"/>
      <c r="EM70" s="214"/>
      <c r="EN70" s="214"/>
      <c r="EO70" s="214"/>
      <c r="EP70" s="214"/>
      <c r="EQ70" s="214"/>
      <c r="ER70" s="214"/>
      <c r="ES70" s="214"/>
      <c r="ET70" s="214"/>
      <c r="EU70" s="214"/>
      <c r="EV70" s="214"/>
      <c r="EW70" s="214"/>
      <c r="EX70" s="214"/>
      <c r="EY70" s="214"/>
      <c r="EZ70" s="214"/>
      <c r="FA70" s="214"/>
      <c r="FB70" s="214"/>
      <c r="FC70" s="214"/>
      <c r="FD70" s="214"/>
      <c r="FE70" s="214"/>
      <c r="FF70" s="214"/>
      <c r="FG70" s="214"/>
      <c r="FH70" s="214"/>
      <c r="FI70" s="214"/>
      <c r="FJ70" s="214"/>
      <c r="FK70" s="214"/>
      <c r="FL70" s="214"/>
      <c r="FM70" s="214"/>
      <c r="FN70" s="214"/>
      <c r="FO70" s="214"/>
      <c r="FP70" s="214"/>
      <c r="FQ70" s="214"/>
      <c r="FR70" s="214"/>
      <c r="FS70" s="214"/>
      <c r="FT70" s="214"/>
      <c r="FU70" s="214"/>
      <c r="FV70" s="214"/>
      <c r="FW70" s="214"/>
      <c r="FX70" s="214"/>
      <c r="FY70" s="214"/>
      <c r="FZ70" s="214"/>
      <c r="GA70" s="214"/>
      <c r="GB70" s="214"/>
      <c r="GC70" s="214"/>
      <c r="GD70" s="214"/>
      <c r="GE70" s="214"/>
      <c r="GF70" s="214"/>
      <c r="GG70" s="214"/>
      <c r="GH70" s="214"/>
      <c r="GI70" s="214"/>
      <c r="GJ70" s="214"/>
      <c r="GK70" s="214"/>
      <c r="GL70" s="214"/>
      <c r="GM70" s="214"/>
      <c r="GN70" s="214"/>
      <c r="GO70" s="214"/>
      <c r="GP70" s="214"/>
      <c r="GQ70" s="214"/>
      <c r="GR70" s="214"/>
      <c r="GS70" s="214"/>
      <c r="GT70" s="214"/>
      <c r="GU70" s="214"/>
      <c r="GV70" s="214"/>
      <c r="GW70" s="214"/>
      <c r="GX70" s="214"/>
      <c r="GY70" s="214"/>
      <c r="GZ70" s="214"/>
      <c r="HA70" s="214"/>
      <c r="HB70" s="214"/>
      <c r="HC70" s="214"/>
      <c r="HD70" s="214"/>
      <c r="HE70" s="214"/>
      <c r="HF70" s="214"/>
      <c r="HG70" s="214"/>
      <c r="HH70" s="214"/>
      <c r="HI70" s="214"/>
      <c r="HJ70" s="214"/>
      <c r="HK70" s="214"/>
      <c r="HL70" s="214"/>
      <c r="HM70" s="214"/>
      <c r="HN70" s="214"/>
      <c r="HO70" s="214"/>
      <c r="HP70" s="214"/>
      <c r="HQ70" s="214"/>
      <c r="HR70" s="214"/>
    </row>
    <row r="71" spans="1:226" s="3" customFormat="1" ht="21" customHeight="1" x14ac:dyDescent="0.2">
      <c r="A71" s="26" t="s">
        <v>190</v>
      </c>
      <c r="B71" s="127">
        <v>10</v>
      </c>
      <c r="C71" s="128" t="s">
        <v>151</v>
      </c>
      <c r="D71" s="26"/>
      <c r="E71" s="23">
        <v>0</v>
      </c>
      <c r="F71" s="23">
        <v>0</v>
      </c>
      <c r="G71" s="26">
        <f t="shared" si="47"/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3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f>SUM(H71:S71)</f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3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f t="shared" si="48"/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3">
        <v>0</v>
      </c>
      <c r="AN71" s="26">
        <v>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f>SUM(AH71:AS71)</f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3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f>SUM(AU71:BF71)</f>
        <v>0</v>
      </c>
      <c r="BH71" s="238"/>
      <c r="BI71" s="214"/>
      <c r="BJ71" s="214"/>
      <c r="BK71" s="214"/>
      <c r="BL71" s="214"/>
      <c r="BM71" s="214"/>
      <c r="BN71" s="214"/>
      <c r="BO71" s="214"/>
      <c r="BP71" s="214"/>
      <c r="BQ71" s="214"/>
      <c r="BR71" s="214"/>
      <c r="BS71" s="214"/>
      <c r="BT71" s="214"/>
      <c r="BU71" s="214"/>
      <c r="BV71" s="214"/>
      <c r="BW71" s="214"/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/>
      <c r="CI71" s="214"/>
      <c r="CJ71" s="214"/>
      <c r="CK71" s="214"/>
      <c r="CL71" s="214"/>
      <c r="CM71" s="214"/>
      <c r="CN71" s="214"/>
      <c r="CO71" s="214"/>
      <c r="CP71" s="214"/>
      <c r="CQ71" s="214"/>
      <c r="CR71" s="214"/>
      <c r="CS71" s="214"/>
      <c r="CT71" s="214"/>
      <c r="CU71" s="214"/>
      <c r="CV71" s="214"/>
      <c r="CW71" s="214"/>
      <c r="CX71" s="214"/>
      <c r="CY71" s="214"/>
      <c r="CZ71" s="214"/>
      <c r="DA71" s="214"/>
      <c r="DB71" s="214"/>
      <c r="DC71" s="214"/>
      <c r="DD71" s="214"/>
      <c r="DE71" s="214"/>
      <c r="DF71" s="214"/>
      <c r="DG71" s="214"/>
      <c r="DH71" s="214"/>
      <c r="DI71" s="214"/>
      <c r="DJ71" s="214"/>
      <c r="DK71" s="214"/>
      <c r="DL71" s="214"/>
      <c r="DM71" s="214"/>
      <c r="DN71" s="214"/>
      <c r="DO71" s="214"/>
      <c r="DP71" s="214"/>
      <c r="DQ71" s="214"/>
      <c r="DR71" s="214"/>
      <c r="DS71" s="214"/>
      <c r="DT71" s="214"/>
      <c r="DU71" s="214"/>
      <c r="DV71" s="214"/>
      <c r="DW71" s="214"/>
      <c r="DX71" s="214"/>
      <c r="DY71" s="214"/>
      <c r="DZ71" s="214"/>
      <c r="EA71" s="214"/>
      <c r="EB71" s="214"/>
      <c r="EC71" s="214"/>
      <c r="ED71" s="214"/>
      <c r="EE71" s="214"/>
      <c r="EF71" s="214"/>
      <c r="EG71" s="214"/>
      <c r="EH71" s="214"/>
      <c r="EI71" s="214"/>
      <c r="EJ71" s="214"/>
      <c r="EK71" s="214"/>
      <c r="EL71" s="214"/>
      <c r="EM71" s="214"/>
      <c r="EN71" s="214"/>
      <c r="EO71" s="214"/>
      <c r="EP71" s="214"/>
      <c r="EQ71" s="214"/>
      <c r="ER71" s="214"/>
      <c r="ES71" s="214"/>
      <c r="ET71" s="214"/>
      <c r="EU71" s="214"/>
      <c r="EV71" s="214"/>
      <c r="EW71" s="214"/>
      <c r="EX71" s="214"/>
      <c r="EY71" s="214"/>
      <c r="EZ71" s="214"/>
      <c r="FA71" s="214"/>
      <c r="FB71" s="214"/>
      <c r="FC71" s="214"/>
      <c r="FD71" s="214"/>
      <c r="FE71" s="214"/>
      <c r="FF71" s="214"/>
      <c r="FG71" s="214"/>
      <c r="FH71" s="214"/>
      <c r="FI71" s="214"/>
      <c r="FJ71" s="214"/>
      <c r="FK71" s="214"/>
      <c r="FL71" s="214"/>
      <c r="FM71" s="214"/>
      <c r="FN71" s="214"/>
      <c r="FO71" s="214"/>
      <c r="FP71" s="214"/>
      <c r="FQ71" s="214"/>
      <c r="FR71" s="214"/>
      <c r="FS71" s="214"/>
      <c r="FT71" s="214"/>
      <c r="FU71" s="214"/>
      <c r="FV71" s="214"/>
      <c r="FW71" s="214"/>
      <c r="FX71" s="214"/>
      <c r="FY71" s="214"/>
      <c r="FZ71" s="214"/>
      <c r="GA71" s="214"/>
      <c r="GB71" s="214"/>
      <c r="GC71" s="214"/>
      <c r="GD71" s="214"/>
      <c r="GE71" s="214"/>
      <c r="GF71" s="214"/>
      <c r="GG71" s="214"/>
      <c r="GH71" s="214"/>
      <c r="GI71" s="214"/>
      <c r="GJ71" s="214"/>
      <c r="GK71" s="214"/>
      <c r="GL71" s="214"/>
      <c r="GM71" s="214"/>
      <c r="GN71" s="214"/>
      <c r="GO71" s="214"/>
      <c r="GP71" s="214"/>
      <c r="GQ71" s="214"/>
      <c r="GR71" s="214"/>
      <c r="GS71" s="214"/>
      <c r="GT71" s="214"/>
      <c r="GU71" s="214"/>
      <c r="GV71" s="214"/>
      <c r="GW71" s="214"/>
      <c r="GX71" s="214"/>
      <c r="GY71" s="214"/>
      <c r="GZ71" s="214"/>
      <c r="HA71" s="214"/>
      <c r="HB71" s="214"/>
      <c r="HC71" s="214"/>
      <c r="HD71" s="214"/>
      <c r="HE71" s="214"/>
      <c r="HF71" s="214"/>
      <c r="HG71" s="214"/>
      <c r="HH71" s="214"/>
      <c r="HI71" s="214"/>
      <c r="HJ71" s="214"/>
      <c r="HK71" s="214"/>
      <c r="HL71" s="214"/>
      <c r="HM71" s="214"/>
      <c r="HN71" s="214"/>
      <c r="HO71" s="214"/>
      <c r="HP71" s="214"/>
      <c r="HQ71" s="214"/>
      <c r="HR71" s="214"/>
    </row>
    <row r="72" spans="1:226" ht="21" customHeight="1" x14ac:dyDescent="0.2">
      <c r="A72" s="110" t="s">
        <v>191</v>
      </c>
      <c r="B72" s="113"/>
      <c r="C72" s="112" t="s">
        <v>192</v>
      </c>
      <c r="D72" s="110">
        <f t="shared" ref="D72:BG72" si="49">+D73+D75+D81+D85+D92+D98</f>
        <v>17703295160</v>
      </c>
      <c r="E72" s="110">
        <f t="shared" si="49"/>
        <v>524618183</v>
      </c>
      <c r="F72" s="110">
        <f t="shared" si="49"/>
        <v>524618183</v>
      </c>
      <c r="G72" s="110">
        <f t="shared" si="49"/>
        <v>17703295160</v>
      </c>
      <c r="H72" s="110">
        <f t="shared" si="49"/>
        <v>12174996433.68</v>
      </c>
      <c r="I72" s="110">
        <f t="shared" si="49"/>
        <v>2063042846.99</v>
      </c>
      <c r="J72" s="110">
        <f t="shared" si="49"/>
        <v>2464706232.5999999</v>
      </c>
      <c r="K72" s="110">
        <f t="shared" si="49"/>
        <v>0</v>
      </c>
      <c r="L72" s="110">
        <f t="shared" si="49"/>
        <v>0</v>
      </c>
      <c r="M72" s="110">
        <f t="shared" si="49"/>
        <v>0</v>
      </c>
      <c r="N72" s="110">
        <f t="shared" si="49"/>
        <v>0</v>
      </c>
      <c r="O72" s="110">
        <f t="shared" si="49"/>
        <v>0</v>
      </c>
      <c r="P72" s="110">
        <f t="shared" si="49"/>
        <v>0</v>
      </c>
      <c r="Q72" s="110">
        <f t="shared" si="49"/>
        <v>0</v>
      </c>
      <c r="R72" s="110">
        <f t="shared" si="49"/>
        <v>0</v>
      </c>
      <c r="S72" s="110">
        <f t="shared" si="49"/>
        <v>0</v>
      </c>
      <c r="T72" s="110">
        <f t="shared" si="49"/>
        <v>16702745513.27</v>
      </c>
      <c r="U72" s="110">
        <f t="shared" si="49"/>
        <v>8230104775.9399996</v>
      </c>
      <c r="V72" s="110">
        <f t="shared" si="49"/>
        <v>1009229101.2099999</v>
      </c>
      <c r="W72" s="110">
        <f t="shared" si="49"/>
        <v>673524500.8499999</v>
      </c>
      <c r="X72" s="110">
        <f t="shared" si="49"/>
        <v>0</v>
      </c>
      <c r="Y72" s="110">
        <f t="shared" si="49"/>
        <v>0</v>
      </c>
      <c r="Z72" s="110">
        <f t="shared" si="49"/>
        <v>0</v>
      </c>
      <c r="AA72" s="110">
        <f t="shared" si="49"/>
        <v>0</v>
      </c>
      <c r="AB72" s="110">
        <f t="shared" si="49"/>
        <v>0</v>
      </c>
      <c r="AC72" s="110">
        <f t="shared" si="49"/>
        <v>0</v>
      </c>
      <c r="AD72" s="110">
        <f t="shared" si="49"/>
        <v>0</v>
      </c>
      <c r="AE72" s="110">
        <f t="shared" si="49"/>
        <v>0</v>
      </c>
      <c r="AF72" s="110">
        <f t="shared" si="49"/>
        <v>0</v>
      </c>
      <c r="AG72" s="110">
        <f t="shared" si="49"/>
        <v>9912858378</v>
      </c>
      <c r="AH72" s="110">
        <f t="shared" si="49"/>
        <v>399570804.83999997</v>
      </c>
      <c r="AI72" s="110">
        <f t="shared" si="49"/>
        <v>881726678.75</v>
      </c>
      <c r="AJ72" s="110">
        <f t="shared" si="49"/>
        <v>3006834493.48</v>
      </c>
      <c r="AK72" s="110">
        <f t="shared" si="49"/>
        <v>0</v>
      </c>
      <c r="AL72" s="110">
        <f t="shared" si="49"/>
        <v>0</v>
      </c>
      <c r="AM72" s="110">
        <f t="shared" si="49"/>
        <v>0</v>
      </c>
      <c r="AN72" s="110">
        <f t="shared" si="49"/>
        <v>0</v>
      </c>
      <c r="AO72" s="110">
        <f t="shared" si="49"/>
        <v>0</v>
      </c>
      <c r="AP72" s="110">
        <f t="shared" si="49"/>
        <v>0</v>
      </c>
      <c r="AQ72" s="110">
        <f t="shared" si="49"/>
        <v>0</v>
      </c>
      <c r="AR72" s="110">
        <f t="shared" si="49"/>
        <v>0</v>
      </c>
      <c r="AS72" s="110">
        <f t="shared" si="49"/>
        <v>0</v>
      </c>
      <c r="AT72" s="110">
        <f t="shared" si="49"/>
        <v>4288131977.0700002</v>
      </c>
      <c r="AU72" s="110">
        <f t="shared" si="49"/>
        <v>399487425.83999997</v>
      </c>
      <c r="AV72" s="110">
        <f t="shared" si="49"/>
        <v>878847957.75</v>
      </c>
      <c r="AW72" s="110">
        <f t="shared" si="49"/>
        <v>3009796593.48</v>
      </c>
      <c r="AX72" s="110">
        <f t="shared" si="49"/>
        <v>0</v>
      </c>
      <c r="AY72" s="110">
        <f t="shared" si="49"/>
        <v>0</v>
      </c>
      <c r="AZ72" s="110">
        <f t="shared" si="49"/>
        <v>0</v>
      </c>
      <c r="BA72" s="110">
        <f t="shared" si="49"/>
        <v>0</v>
      </c>
      <c r="BB72" s="110">
        <f t="shared" si="49"/>
        <v>0</v>
      </c>
      <c r="BC72" s="110">
        <f t="shared" si="49"/>
        <v>0</v>
      </c>
      <c r="BD72" s="110">
        <f t="shared" si="49"/>
        <v>0</v>
      </c>
      <c r="BE72" s="110">
        <f t="shared" si="49"/>
        <v>0</v>
      </c>
      <c r="BF72" s="110">
        <f t="shared" si="49"/>
        <v>0</v>
      </c>
      <c r="BG72" s="110">
        <f t="shared" si="49"/>
        <v>4288131977.0700002</v>
      </c>
      <c r="BH72" s="238"/>
    </row>
    <row r="73" spans="1:226" ht="21" customHeight="1" x14ac:dyDescent="0.2">
      <c r="A73" s="93" t="s">
        <v>193</v>
      </c>
      <c r="B73" s="113"/>
      <c r="C73" s="114" t="s">
        <v>194</v>
      </c>
      <c r="D73" s="110">
        <f>+D74</f>
        <v>0</v>
      </c>
      <c r="E73" s="110">
        <f t="shared" ref="E73:BG73" si="50">+E74</f>
        <v>0</v>
      </c>
      <c r="F73" s="110">
        <f t="shared" si="50"/>
        <v>0</v>
      </c>
      <c r="G73" s="110">
        <f t="shared" si="50"/>
        <v>0</v>
      </c>
      <c r="H73" s="110">
        <f>+H74</f>
        <v>0</v>
      </c>
      <c r="I73" s="110">
        <f t="shared" si="50"/>
        <v>0</v>
      </c>
      <c r="J73" s="110">
        <f t="shared" si="50"/>
        <v>0</v>
      </c>
      <c r="K73" s="110">
        <f t="shared" si="50"/>
        <v>0</v>
      </c>
      <c r="L73" s="110">
        <f t="shared" si="50"/>
        <v>0</v>
      </c>
      <c r="M73" s="110">
        <f t="shared" si="50"/>
        <v>0</v>
      </c>
      <c r="N73" s="110">
        <f t="shared" si="50"/>
        <v>0</v>
      </c>
      <c r="O73" s="110">
        <f t="shared" si="50"/>
        <v>0</v>
      </c>
      <c r="P73" s="110">
        <f t="shared" si="50"/>
        <v>0</v>
      </c>
      <c r="Q73" s="110">
        <f t="shared" si="50"/>
        <v>0</v>
      </c>
      <c r="R73" s="110">
        <f t="shared" si="50"/>
        <v>0</v>
      </c>
      <c r="S73" s="110">
        <f t="shared" si="50"/>
        <v>0</v>
      </c>
      <c r="T73" s="110">
        <f t="shared" si="50"/>
        <v>0</v>
      </c>
      <c r="U73" s="110">
        <f t="shared" si="50"/>
        <v>0</v>
      </c>
      <c r="V73" s="110">
        <f t="shared" si="50"/>
        <v>0</v>
      </c>
      <c r="W73" s="110">
        <f t="shared" si="50"/>
        <v>0</v>
      </c>
      <c r="X73" s="110">
        <f t="shared" si="50"/>
        <v>0</v>
      </c>
      <c r="Y73" s="110">
        <f t="shared" si="50"/>
        <v>0</v>
      </c>
      <c r="Z73" s="110">
        <f t="shared" si="50"/>
        <v>0</v>
      </c>
      <c r="AA73" s="110">
        <f t="shared" si="50"/>
        <v>0</v>
      </c>
      <c r="AB73" s="110">
        <f t="shared" si="50"/>
        <v>0</v>
      </c>
      <c r="AC73" s="110">
        <f t="shared" si="50"/>
        <v>0</v>
      </c>
      <c r="AD73" s="110">
        <f t="shared" si="50"/>
        <v>0</v>
      </c>
      <c r="AE73" s="110">
        <f t="shared" si="50"/>
        <v>0</v>
      </c>
      <c r="AF73" s="110">
        <f t="shared" si="50"/>
        <v>0</v>
      </c>
      <c r="AG73" s="110">
        <f t="shared" si="50"/>
        <v>0</v>
      </c>
      <c r="AH73" s="110">
        <f t="shared" si="50"/>
        <v>0</v>
      </c>
      <c r="AI73" s="110">
        <f t="shared" si="50"/>
        <v>0</v>
      </c>
      <c r="AJ73" s="110">
        <f t="shared" si="50"/>
        <v>0</v>
      </c>
      <c r="AK73" s="110">
        <f t="shared" si="50"/>
        <v>0</v>
      </c>
      <c r="AL73" s="110">
        <f t="shared" si="50"/>
        <v>0</v>
      </c>
      <c r="AM73" s="110">
        <f t="shared" si="50"/>
        <v>0</v>
      </c>
      <c r="AN73" s="110">
        <f t="shared" si="50"/>
        <v>0</v>
      </c>
      <c r="AO73" s="110">
        <f t="shared" si="50"/>
        <v>0</v>
      </c>
      <c r="AP73" s="110">
        <f t="shared" si="50"/>
        <v>0</v>
      </c>
      <c r="AQ73" s="110">
        <f t="shared" si="50"/>
        <v>0</v>
      </c>
      <c r="AR73" s="110">
        <f t="shared" si="50"/>
        <v>0</v>
      </c>
      <c r="AS73" s="110">
        <f t="shared" si="50"/>
        <v>0</v>
      </c>
      <c r="AT73" s="110">
        <f t="shared" si="50"/>
        <v>0</v>
      </c>
      <c r="AU73" s="110">
        <f t="shared" si="50"/>
        <v>0</v>
      </c>
      <c r="AV73" s="110">
        <f t="shared" si="50"/>
        <v>0</v>
      </c>
      <c r="AW73" s="110">
        <f t="shared" si="50"/>
        <v>0</v>
      </c>
      <c r="AX73" s="110">
        <f t="shared" si="50"/>
        <v>0</v>
      </c>
      <c r="AY73" s="110">
        <f t="shared" si="50"/>
        <v>0</v>
      </c>
      <c r="AZ73" s="110">
        <f t="shared" si="50"/>
        <v>0</v>
      </c>
      <c r="BA73" s="110">
        <f t="shared" si="50"/>
        <v>0</v>
      </c>
      <c r="BB73" s="110">
        <f t="shared" si="50"/>
        <v>0</v>
      </c>
      <c r="BC73" s="110">
        <f t="shared" si="50"/>
        <v>0</v>
      </c>
      <c r="BD73" s="110">
        <f t="shared" si="50"/>
        <v>0</v>
      </c>
      <c r="BE73" s="110">
        <f t="shared" si="50"/>
        <v>0</v>
      </c>
      <c r="BF73" s="110">
        <f t="shared" si="50"/>
        <v>0</v>
      </c>
      <c r="BG73" s="110">
        <f t="shared" si="50"/>
        <v>0</v>
      </c>
      <c r="BH73" s="238"/>
    </row>
    <row r="74" spans="1:226" s="3" customFormat="1" ht="21" customHeight="1" x14ac:dyDescent="0.2">
      <c r="A74" s="23" t="s">
        <v>195</v>
      </c>
      <c r="B74" s="129">
        <v>10</v>
      </c>
      <c r="C74" s="117" t="s">
        <v>196</v>
      </c>
      <c r="D74" s="77">
        <v>0</v>
      </c>
      <c r="E74" s="23">
        <v>0</v>
      </c>
      <c r="F74" s="23">
        <v>0</v>
      </c>
      <c r="G74" s="26">
        <f>SUM(D74:E74)-F74</f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3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f>SUM(H74:S74)</f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3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f>SUM(U74:AF74)</f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3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f>SUM(AH74:AS74)</f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3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v>0</v>
      </c>
      <c r="BG74" s="26">
        <f>SUM(AU74:BF74)</f>
        <v>0</v>
      </c>
      <c r="BH74" s="238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4"/>
      <c r="CP74" s="214"/>
      <c r="CQ74" s="214"/>
      <c r="CR74" s="214"/>
      <c r="CS74" s="214"/>
      <c r="CT74" s="214"/>
      <c r="CU74" s="214"/>
      <c r="CV74" s="214"/>
      <c r="CW74" s="214"/>
      <c r="CX74" s="214"/>
      <c r="CY74" s="214"/>
      <c r="CZ74" s="214"/>
      <c r="DA74" s="214"/>
      <c r="DB74" s="214"/>
      <c r="DC74" s="214"/>
      <c r="DD74" s="214"/>
      <c r="DE74" s="214"/>
      <c r="DF74" s="214"/>
      <c r="DG74" s="214"/>
      <c r="DH74" s="214"/>
      <c r="DI74" s="214"/>
      <c r="DJ74" s="214"/>
      <c r="DK74" s="214"/>
      <c r="DL74" s="214"/>
      <c r="DM74" s="214"/>
      <c r="DN74" s="214"/>
      <c r="DO74" s="214"/>
      <c r="DP74" s="214"/>
      <c r="DQ74" s="214"/>
      <c r="DR74" s="214"/>
      <c r="DS74" s="214"/>
      <c r="DT74" s="214"/>
      <c r="DU74" s="214"/>
      <c r="DV74" s="214"/>
      <c r="DW74" s="214"/>
      <c r="DX74" s="214"/>
      <c r="DY74" s="214"/>
      <c r="DZ74" s="214"/>
      <c r="EA74" s="214"/>
      <c r="EB74" s="214"/>
      <c r="EC74" s="214"/>
      <c r="ED74" s="214"/>
      <c r="EE74" s="214"/>
      <c r="EF74" s="214"/>
      <c r="EG74" s="214"/>
      <c r="EH74" s="214"/>
      <c r="EI74" s="214"/>
      <c r="EJ74" s="214"/>
      <c r="EK74" s="214"/>
      <c r="EL74" s="214"/>
      <c r="EM74" s="214"/>
      <c r="EN74" s="214"/>
      <c r="EO74" s="214"/>
      <c r="EP74" s="214"/>
      <c r="EQ74" s="214"/>
      <c r="ER74" s="214"/>
      <c r="ES74" s="214"/>
      <c r="ET74" s="214"/>
      <c r="EU74" s="214"/>
      <c r="EV74" s="214"/>
      <c r="EW74" s="214"/>
      <c r="EX74" s="214"/>
      <c r="EY74" s="214"/>
      <c r="EZ74" s="214"/>
      <c r="FA74" s="214"/>
      <c r="FB74" s="214"/>
      <c r="FC74" s="214"/>
      <c r="FD74" s="214"/>
      <c r="FE74" s="214"/>
      <c r="FF74" s="214"/>
      <c r="FG74" s="214"/>
      <c r="FH74" s="214"/>
      <c r="FI74" s="214"/>
      <c r="FJ74" s="214"/>
      <c r="FK74" s="214"/>
      <c r="FL74" s="214"/>
      <c r="FM74" s="214"/>
      <c r="FN74" s="214"/>
      <c r="FO74" s="214"/>
      <c r="FP74" s="214"/>
      <c r="FQ74" s="214"/>
      <c r="FR74" s="214"/>
      <c r="FS74" s="214"/>
      <c r="FT74" s="214"/>
      <c r="FU74" s="214"/>
      <c r="FV74" s="214"/>
      <c r="FW74" s="214"/>
      <c r="FX74" s="214"/>
      <c r="FY74" s="214"/>
      <c r="FZ74" s="214"/>
      <c r="GA74" s="214"/>
      <c r="GB74" s="214"/>
      <c r="GC74" s="214"/>
      <c r="GD74" s="214"/>
      <c r="GE74" s="214"/>
      <c r="GF74" s="214"/>
      <c r="GG74" s="214"/>
      <c r="GH74" s="214"/>
      <c r="GI74" s="214"/>
      <c r="GJ74" s="214"/>
      <c r="GK74" s="214"/>
      <c r="GL74" s="214"/>
      <c r="GM74" s="214"/>
      <c r="GN74" s="214"/>
      <c r="GO74" s="214"/>
      <c r="GP74" s="214"/>
      <c r="GQ74" s="214"/>
      <c r="GR74" s="214"/>
      <c r="GS74" s="214"/>
      <c r="GT74" s="214"/>
      <c r="GU74" s="214"/>
      <c r="GV74" s="214"/>
      <c r="GW74" s="214"/>
      <c r="GX74" s="214"/>
      <c r="GY74" s="214"/>
      <c r="GZ74" s="214"/>
      <c r="HA74" s="214"/>
      <c r="HB74" s="214"/>
      <c r="HC74" s="214"/>
      <c r="HD74" s="214"/>
      <c r="HE74" s="214"/>
      <c r="HF74" s="214"/>
      <c r="HG74" s="214"/>
      <c r="HH74" s="214"/>
      <c r="HI74" s="214"/>
      <c r="HJ74" s="214"/>
      <c r="HK74" s="214"/>
      <c r="HL74" s="214"/>
      <c r="HM74" s="214"/>
      <c r="HN74" s="214"/>
      <c r="HO74" s="214"/>
      <c r="HP74" s="214"/>
      <c r="HQ74" s="214"/>
      <c r="HR74" s="214"/>
    </row>
    <row r="75" spans="1:226" s="3" customFormat="1" ht="21" customHeight="1" x14ac:dyDescent="0.2">
      <c r="A75" s="93" t="s">
        <v>197</v>
      </c>
      <c r="B75" s="113"/>
      <c r="C75" s="114" t="s">
        <v>198</v>
      </c>
      <c r="D75" s="83">
        <f>SUM(D76:D80)</f>
        <v>2528150000</v>
      </c>
      <c r="E75" s="93">
        <f>SUM(E76:E80)</f>
        <v>0</v>
      </c>
      <c r="F75" s="93">
        <f t="shared" ref="F75:BG75" si="51">SUM(F76:F80)</f>
        <v>236950000</v>
      </c>
      <c r="G75" s="93">
        <f>SUM(G76:G80)</f>
        <v>2291200000</v>
      </c>
      <c r="H75" s="93">
        <f>SUM(H76:H80)</f>
        <v>2465200000</v>
      </c>
      <c r="I75" s="93">
        <f t="shared" si="51"/>
        <v>0</v>
      </c>
      <c r="J75" s="93">
        <f t="shared" si="51"/>
        <v>-236950000</v>
      </c>
      <c r="K75" s="93">
        <f t="shared" si="51"/>
        <v>0</v>
      </c>
      <c r="L75" s="93">
        <f t="shared" si="51"/>
        <v>0</v>
      </c>
      <c r="M75" s="93">
        <f>SUM(M76:M80)</f>
        <v>0</v>
      </c>
      <c r="N75" s="93">
        <f t="shared" si="51"/>
        <v>0</v>
      </c>
      <c r="O75" s="93">
        <f t="shared" si="51"/>
        <v>0</v>
      </c>
      <c r="P75" s="93">
        <f t="shared" si="51"/>
        <v>0</v>
      </c>
      <c r="Q75" s="93">
        <f t="shared" si="51"/>
        <v>0</v>
      </c>
      <c r="R75" s="93">
        <f t="shared" si="51"/>
        <v>0</v>
      </c>
      <c r="S75" s="93">
        <f t="shared" si="51"/>
        <v>0</v>
      </c>
      <c r="T75" s="93">
        <f t="shared" si="51"/>
        <v>2228250000</v>
      </c>
      <c r="U75" s="93">
        <f t="shared" si="51"/>
        <v>174405134.08000001</v>
      </c>
      <c r="V75" s="93">
        <f t="shared" si="51"/>
        <v>145482450.11000001</v>
      </c>
      <c r="W75" s="93">
        <f t="shared" si="51"/>
        <v>165415414.16</v>
      </c>
      <c r="X75" s="93">
        <f t="shared" si="51"/>
        <v>0</v>
      </c>
      <c r="Y75" s="93">
        <f t="shared" si="51"/>
        <v>0</v>
      </c>
      <c r="Z75" s="93">
        <f>SUM(Z76:Z80)</f>
        <v>0</v>
      </c>
      <c r="AA75" s="93">
        <f t="shared" si="51"/>
        <v>0</v>
      </c>
      <c r="AB75" s="93">
        <f t="shared" si="51"/>
        <v>0</v>
      </c>
      <c r="AC75" s="93">
        <f t="shared" si="51"/>
        <v>0</v>
      </c>
      <c r="AD75" s="93">
        <f t="shared" si="51"/>
        <v>0</v>
      </c>
      <c r="AE75" s="93">
        <f t="shared" si="51"/>
        <v>0</v>
      </c>
      <c r="AF75" s="93">
        <f t="shared" si="51"/>
        <v>0</v>
      </c>
      <c r="AG75" s="93">
        <f t="shared" si="51"/>
        <v>485302998.35000002</v>
      </c>
      <c r="AH75" s="93">
        <f t="shared" si="51"/>
        <v>168106424.08000001</v>
      </c>
      <c r="AI75" s="93">
        <f t="shared" si="51"/>
        <v>151561790.11000001</v>
      </c>
      <c r="AJ75" s="93">
        <f t="shared" si="51"/>
        <v>143914811.94</v>
      </c>
      <c r="AK75" s="93">
        <f t="shared" si="51"/>
        <v>0</v>
      </c>
      <c r="AL75" s="93">
        <f t="shared" si="51"/>
        <v>0</v>
      </c>
      <c r="AM75" s="93">
        <f>SUM(AM76:AM80)</f>
        <v>0</v>
      </c>
      <c r="AN75" s="93">
        <f t="shared" si="51"/>
        <v>0</v>
      </c>
      <c r="AO75" s="93">
        <f t="shared" si="51"/>
        <v>0</v>
      </c>
      <c r="AP75" s="93">
        <f t="shared" si="51"/>
        <v>0</v>
      </c>
      <c r="AQ75" s="93">
        <f t="shared" si="51"/>
        <v>0</v>
      </c>
      <c r="AR75" s="93">
        <f t="shared" si="51"/>
        <v>0</v>
      </c>
      <c r="AS75" s="93">
        <f t="shared" si="51"/>
        <v>0</v>
      </c>
      <c r="AT75" s="93">
        <f t="shared" si="51"/>
        <v>463583026.13000005</v>
      </c>
      <c r="AU75" s="93">
        <f t="shared" si="51"/>
        <v>168106424.08000001</v>
      </c>
      <c r="AV75" s="93">
        <f t="shared" si="51"/>
        <v>148599690.11000001</v>
      </c>
      <c r="AW75" s="93">
        <f t="shared" si="51"/>
        <v>146876911.94</v>
      </c>
      <c r="AX75" s="93">
        <f t="shared" si="51"/>
        <v>0</v>
      </c>
      <c r="AY75" s="93">
        <f t="shared" si="51"/>
        <v>0</v>
      </c>
      <c r="AZ75" s="93">
        <f>SUM(AZ76:AZ80)</f>
        <v>0</v>
      </c>
      <c r="BA75" s="93">
        <f t="shared" si="51"/>
        <v>0</v>
      </c>
      <c r="BB75" s="93">
        <f t="shared" si="51"/>
        <v>0</v>
      </c>
      <c r="BC75" s="93">
        <f t="shared" si="51"/>
        <v>0</v>
      </c>
      <c r="BD75" s="93">
        <f t="shared" si="51"/>
        <v>0</v>
      </c>
      <c r="BE75" s="93">
        <f t="shared" si="51"/>
        <v>0</v>
      </c>
      <c r="BF75" s="93">
        <f t="shared" si="51"/>
        <v>0</v>
      </c>
      <c r="BG75" s="93">
        <f t="shared" si="51"/>
        <v>463583026.13000005</v>
      </c>
      <c r="BH75" s="238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4"/>
      <c r="CY75" s="214"/>
      <c r="CZ75" s="214"/>
      <c r="DA75" s="214"/>
      <c r="DB75" s="214"/>
      <c r="DC75" s="214"/>
      <c r="DD75" s="214"/>
      <c r="DE75" s="214"/>
      <c r="DF75" s="214"/>
      <c r="DG75" s="214"/>
      <c r="DH75" s="214"/>
      <c r="DI75" s="214"/>
      <c r="DJ75" s="214"/>
      <c r="DK75" s="214"/>
      <c r="DL75" s="214"/>
      <c r="DM75" s="214"/>
      <c r="DN75" s="214"/>
      <c r="DO75" s="214"/>
      <c r="DP75" s="214"/>
      <c r="DQ75" s="214"/>
      <c r="DR75" s="214"/>
      <c r="DS75" s="214"/>
      <c r="DT75" s="214"/>
      <c r="DU75" s="214"/>
      <c r="DV75" s="214"/>
      <c r="DW75" s="214"/>
      <c r="DX75" s="214"/>
      <c r="DY75" s="214"/>
      <c r="DZ75" s="214"/>
      <c r="EA75" s="214"/>
      <c r="EB75" s="214"/>
      <c r="EC75" s="214"/>
      <c r="ED75" s="214"/>
      <c r="EE75" s="214"/>
      <c r="EF75" s="214"/>
      <c r="EG75" s="214"/>
      <c r="EH75" s="214"/>
      <c r="EI75" s="214"/>
      <c r="EJ75" s="214"/>
      <c r="EK75" s="214"/>
      <c r="EL75" s="214"/>
      <c r="EM75" s="214"/>
      <c r="EN75" s="214"/>
      <c r="EO75" s="214"/>
      <c r="EP75" s="214"/>
      <c r="EQ75" s="214"/>
      <c r="ER75" s="214"/>
      <c r="ES75" s="214"/>
      <c r="ET75" s="214"/>
      <c r="EU75" s="214"/>
      <c r="EV75" s="214"/>
      <c r="EW75" s="214"/>
      <c r="EX75" s="214"/>
      <c r="EY75" s="214"/>
      <c r="EZ75" s="214"/>
      <c r="FA75" s="214"/>
      <c r="FB75" s="214"/>
      <c r="FC75" s="214"/>
      <c r="FD75" s="214"/>
      <c r="FE75" s="214"/>
      <c r="FF75" s="214"/>
      <c r="FG75" s="214"/>
      <c r="FH75" s="214"/>
      <c r="FI75" s="214"/>
      <c r="FJ75" s="214"/>
      <c r="FK75" s="214"/>
      <c r="FL75" s="214"/>
      <c r="FM75" s="214"/>
      <c r="FN75" s="214"/>
      <c r="FO75" s="214"/>
      <c r="FP75" s="214"/>
      <c r="FQ75" s="214"/>
      <c r="FR75" s="214"/>
      <c r="FS75" s="214"/>
      <c r="FT75" s="214"/>
      <c r="FU75" s="214"/>
      <c r="FV75" s="214"/>
      <c r="FW75" s="214"/>
      <c r="FX75" s="214"/>
      <c r="FY75" s="214"/>
      <c r="FZ75" s="214"/>
      <c r="GA75" s="214"/>
      <c r="GB75" s="214"/>
      <c r="GC75" s="214"/>
      <c r="GD75" s="214"/>
      <c r="GE75" s="214"/>
      <c r="GF75" s="214"/>
      <c r="GG75" s="214"/>
      <c r="GH75" s="214"/>
      <c r="GI75" s="214"/>
      <c r="GJ75" s="214"/>
      <c r="GK75" s="214"/>
      <c r="GL75" s="214"/>
      <c r="GM75" s="214"/>
      <c r="GN75" s="214"/>
      <c r="GO75" s="214"/>
      <c r="GP75" s="214"/>
      <c r="GQ75" s="214"/>
      <c r="GR75" s="214"/>
      <c r="GS75" s="214"/>
      <c r="GT75" s="214"/>
      <c r="GU75" s="214"/>
      <c r="GV75" s="214"/>
      <c r="GW75" s="214"/>
      <c r="GX75" s="214"/>
      <c r="GY75" s="214"/>
      <c r="GZ75" s="214"/>
      <c r="HA75" s="214"/>
      <c r="HB75" s="214"/>
      <c r="HC75" s="214"/>
      <c r="HD75" s="214"/>
      <c r="HE75" s="214"/>
      <c r="HF75" s="214"/>
      <c r="HG75" s="214"/>
      <c r="HH75" s="214"/>
      <c r="HI75" s="214"/>
      <c r="HJ75" s="214"/>
      <c r="HK75" s="214"/>
      <c r="HL75" s="214"/>
      <c r="HM75" s="214"/>
      <c r="HN75" s="214"/>
      <c r="HO75" s="214"/>
      <c r="HP75" s="214"/>
      <c r="HQ75" s="214"/>
      <c r="HR75" s="214"/>
    </row>
    <row r="76" spans="1:226" s="3" customFormat="1" ht="21" customHeight="1" x14ac:dyDescent="0.2">
      <c r="A76" s="23" t="s">
        <v>199</v>
      </c>
      <c r="B76" s="129">
        <v>10</v>
      </c>
      <c r="C76" s="117" t="s">
        <v>200</v>
      </c>
      <c r="D76" s="26">
        <v>19900000</v>
      </c>
      <c r="E76" s="23">
        <v>0</v>
      </c>
      <c r="F76" s="23">
        <v>0</v>
      </c>
      <c r="G76" s="26">
        <f>SUM(D76:E76)-F76</f>
        <v>19900000</v>
      </c>
      <c r="H76" s="26">
        <v>18800000</v>
      </c>
      <c r="I76" s="26">
        <v>0</v>
      </c>
      <c r="J76" s="26">
        <v>0</v>
      </c>
      <c r="K76" s="26">
        <v>0</v>
      </c>
      <c r="L76" s="26">
        <v>0</v>
      </c>
      <c r="M76" s="23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f>SUM(H76:S76)</f>
        <v>18800000</v>
      </c>
      <c r="U76" s="26">
        <v>0</v>
      </c>
      <c r="V76" s="26">
        <v>2500000</v>
      </c>
      <c r="W76" s="26">
        <v>0</v>
      </c>
      <c r="X76" s="26">
        <v>0</v>
      </c>
      <c r="Y76" s="26">
        <v>0</v>
      </c>
      <c r="Z76" s="23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f>SUM(U76:AF76)</f>
        <v>2500000</v>
      </c>
      <c r="AH76" s="26">
        <v>0</v>
      </c>
      <c r="AI76" s="26">
        <v>2500000</v>
      </c>
      <c r="AJ76" s="26">
        <v>0</v>
      </c>
      <c r="AK76" s="26">
        <v>0</v>
      </c>
      <c r="AL76" s="26">
        <v>0</v>
      </c>
      <c r="AM76" s="23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f>SUM(AH76:AS76)</f>
        <v>2500000</v>
      </c>
      <c r="AU76" s="26">
        <v>0</v>
      </c>
      <c r="AV76" s="26">
        <v>2500000</v>
      </c>
      <c r="AW76" s="26">
        <v>0</v>
      </c>
      <c r="AX76" s="26">
        <v>0</v>
      </c>
      <c r="AY76" s="26">
        <v>0</v>
      </c>
      <c r="AZ76" s="23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v>0</v>
      </c>
      <c r="BG76" s="26">
        <f>SUM(AU76:BF76)</f>
        <v>2500000</v>
      </c>
      <c r="BH76" s="238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  <c r="CO76" s="214"/>
      <c r="CP76" s="214"/>
      <c r="CQ76" s="214"/>
      <c r="CR76" s="214"/>
      <c r="CS76" s="214"/>
      <c r="CT76" s="214"/>
      <c r="CU76" s="214"/>
      <c r="CV76" s="214"/>
      <c r="CW76" s="214"/>
      <c r="CX76" s="214"/>
      <c r="CY76" s="214"/>
      <c r="CZ76" s="214"/>
      <c r="DA76" s="214"/>
      <c r="DB76" s="214"/>
      <c r="DC76" s="214"/>
      <c r="DD76" s="214"/>
      <c r="DE76" s="214"/>
      <c r="DF76" s="214"/>
      <c r="DG76" s="214"/>
      <c r="DH76" s="214"/>
      <c r="DI76" s="214"/>
      <c r="DJ76" s="214"/>
      <c r="DK76" s="214"/>
      <c r="DL76" s="214"/>
      <c r="DM76" s="214"/>
      <c r="DN76" s="214"/>
      <c r="DO76" s="214"/>
      <c r="DP76" s="214"/>
      <c r="DQ76" s="214"/>
      <c r="DR76" s="214"/>
      <c r="DS76" s="214"/>
      <c r="DT76" s="214"/>
      <c r="DU76" s="214"/>
      <c r="DV76" s="214"/>
      <c r="DW76" s="214"/>
      <c r="DX76" s="214"/>
      <c r="DY76" s="214"/>
      <c r="DZ76" s="214"/>
      <c r="EA76" s="214"/>
      <c r="EB76" s="214"/>
      <c r="EC76" s="214"/>
      <c r="ED76" s="214"/>
      <c r="EE76" s="214"/>
      <c r="EF76" s="214"/>
      <c r="EG76" s="214"/>
      <c r="EH76" s="214"/>
      <c r="EI76" s="214"/>
      <c r="EJ76" s="214"/>
      <c r="EK76" s="214"/>
      <c r="EL76" s="214"/>
      <c r="EM76" s="214"/>
      <c r="EN76" s="214"/>
      <c r="EO76" s="214"/>
      <c r="EP76" s="214"/>
      <c r="EQ76" s="214"/>
      <c r="ER76" s="214"/>
      <c r="ES76" s="214"/>
      <c r="ET76" s="214"/>
      <c r="EU76" s="214"/>
      <c r="EV76" s="214"/>
      <c r="EW76" s="214"/>
      <c r="EX76" s="214"/>
      <c r="EY76" s="214"/>
      <c r="EZ76" s="214"/>
      <c r="FA76" s="214"/>
      <c r="FB76" s="214"/>
      <c r="FC76" s="214"/>
      <c r="FD76" s="214"/>
      <c r="FE76" s="214"/>
      <c r="FF76" s="214"/>
      <c r="FG76" s="214"/>
      <c r="FH76" s="214"/>
      <c r="FI76" s="214"/>
      <c r="FJ76" s="214"/>
      <c r="FK76" s="214"/>
      <c r="FL76" s="214"/>
      <c r="FM76" s="214"/>
      <c r="FN76" s="214"/>
      <c r="FO76" s="214"/>
      <c r="FP76" s="214"/>
      <c r="FQ76" s="214"/>
      <c r="FR76" s="214"/>
      <c r="FS76" s="214"/>
      <c r="FT76" s="214"/>
      <c r="FU76" s="214"/>
      <c r="FV76" s="214"/>
      <c r="FW76" s="214"/>
      <c r="FX76" s="214"/>
      <c r="FY76" s="214"/>
      <c r="FZ76" s="214"/>
      <c r="GA76" s="214"/>
      <c r="GB76" s="214"/>
      <c r="GC76" s="214"/>
      <c r="GD76" s="214"/>
      <c r="GE76" s="214"/>
      <c r="GF76" s="214"/>
      <c r="GG76" s="214"/>
      <c r="GH76" s="214"/>
      <c r="GI76" s="214"/>
      <c r="GJ76" s="214"/>
      <c r="GK76" s="214"/>
      <c r="GL76" s="214"/>
      <c r="GM76" s="214"/>
      <c r="GN76" s="214"/>
      <c r="GO76" s="214"/>
      <c r="GP76" s="214"/>
      <c r="GQ76" s="214"/>
      <c r="GR76" s="214"/>
      <c r="GS76" s="214"/>
      <c r="GT76" s="214"/>
      <c r="GU76" s="214"/>
      <c r="GV76" s="214"/>
      <c r="GW76" s="214"/>
      <c r="GX76" s="214"/>
      <c r="GY76" s="214"/>
      <c r="GZ76" s="214"/>
      <c r="HA76" s="214"/>
      <c r="HB76" s="214"/>
      <c r="HC76" s="214"/>
      <c r="HD76" s="214"/>
      <c r="HE76" s="214"/>
      <c r="HF76" s="214"/>
      <c r="HG76" s="214"/>
      <c r="HH76" s="214"/>
      <c r="HI76" s="214"/>
      <c r="HJ76" s="214"/>
      <c r="HK76" s="214"/>
      <c r="HL76" s="214"/>
      <c r="HM76" s="214"/>
      <c r="HN76" s="214"/>
      <c r="HO76" s="214"/>
      <c r="HP76" s="214"/>
      <c r="HQ76" s="214"/>
      <c r="HR76" s="214"/>
    </row>
    <row r="77" spans="1:226" s="3" customFormat="1" ht="21" customHeight="1" x14ac:dyDescent="0.2">
      <c r="A77" s="23" t="s">
        <v>201</v>
      </c>
      <c r="B77" s="129">
        <v>10</v>
      </c>
      <c r="C77" s="117" t="s">
        <v>202</v>
      </c>
      <c r="D77" s="26">
        <v>62250000</v>
      </c>
      <c r="E77" s="23">
        <v>0</v>
      </c>
      <c r="F77" s="23">
        <v>0</v>
      </c>
      <c r="G77" s="26">
        <f>SUM(D77:E77)-F77</f>
        <v>62250000</v>
      </c>
      <c r="H77" s="26">
        <v>500000</v>
      </c>
      <c r="I77" s="26">
        <v>0</v>
      </c>
      <c r="J77" s="26">
        <v>0</v>
      </c>
      <c r="K77" s="26">
        <v>0</v>
      </c>
      <c r="L77" s="26">
        <v>0</v>
      </c>
      <c r="M77" s="23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f>SUM(H77:S77)</f>
        <v>500000</v>
      </c>
      <c r="U77" s="26">
        <v>0</v>
      </c>
      <c r="V77" s="26">
        <v>150000</v>
      </c>
      <c r="W77" s="26">
        <v>0</v>
      </c>
      <c r="X77" s="26">
        <v>0</v>
      </c>
      <c r="Y77" s="26">
        <v>0</v>
      </c>
      <c r="Z77" s="23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f>SUM(U77:AF77)</f>
        <v>150000</v>
      </c>
      <c r="AH77" s="26">
        <v>0</v>
      </c>
      <c r="AI77" s="26">
        <v>150000</v>
      </c>
      <c r="AJ77" s="26">
        <v>0</v>
      </c>
      <c r="AK77" s="26">
        <v>0</v>
      </c>
      <c r="AL77" s="26">
        <v>0</v>
      </c>
      <c r="AM77" s="23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f>SUM(AH77:AS77)</f>
        <v>150000</v>
      </c>
      <c r="AU77" s="26">
        <v>0</v>
      </c>
      <c r="AV77" s="26">
        <v>150000</v>
      </c>
      <c r="AW77" s="26">
        <v>0</v>
      </c>
      <c r="AX77" s="26">
        <v>0</v>
      </c>
      <c r="AY77" s="26">
        <v>0</v>
      </c>
      <c r="AZ77" s="23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f>SUM(AU77:BF77)</f>
        <v>150000</v>
      </c>
      <c r="BH77" s="238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  <c r="CO77" s="214"/>
      <c r="CP77" s="214"/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  <c r="DA77" s="214"/>
      <c r="DB77" s="214"/>
      <c r="DC77" s="214"/>
      <c r="DD77" s="214"/>
      <c r="DE77" s="214"/>
      <c r="DF77" s="214"/>
      <c r="DG77" s="214"/>
      <c r="DH77" s="214"/>
      <c r="DI77" s="214"/>
      <c r="DJ77" s="214"/>
      <c r="DK77" s="214"/>
      <c r="DL77" s="214"/>
      <c r="DM77" s="214"/>
      <c r="DN77" s="214"/>
      <c r="DO77" s="214"/>
      <c r="DP77" s="214"/>
      <c r="DQ77" s="214"/>
      <c r="DR77" s="214"/>
      <c r="DS77" s="214"/>
      <c r="DT77" s="214"/>
      <c r="DU77" s="214"/>
      <c r="DV77" s="214"/>
      <c r="DW77" s="214"/>
      <c r="DX77" s="214"/>
      <c r="DY77" s="214"/>
      <c r="DZ77" s="214"/>
      <c r="EA77" s="214"/>
      <c r="EB77" s="214"/>
      <c r="EC77" s="214"/>
      <c r="ED77" s="214"/>
      <c r="EE77" s="214"/>
      <c r="EF77" s="214"/>
      <c r="EG77" s="214"/>
      <c r="EH77" s="214"/>
      <c r="EI77" s="214"/>
      <c r="EJ77" s="214"/>
      <c r="EK77" s="214"/>
      <c r="EL77" s="214"/>
      <c r="EM77" s="214"/>
      <c r="EN77" s="214"/>
      <c r="EO77" s="214"/>
      <c r="EP77" s="214"/>
      <c r="EQ77" s="214"/>
      <c r="ER77" s="214"/>
      <c r="ES77" s="214"/>
      <c r="ET77" s="214"/>
      <c r="EU77" s="214"/>
      <c r="EV77" s="214"/>
      <c r="EW77" s="214"/>
      <c r="EX77" s="214"/>
      <c r="EY77" s="214"/>
      <c r="EZ77" s="214"/>
      <c r="FA77" s="214"/>
      <c r="FB77" s="214"/>
      <c r="FC77" s="214"/>
      <c r="FD77" s="214"/>
      <c r="FE77" s="214"/>
      <c r="FF77" s="214"/>
      <c r="FG77" s="214"/>
      <c r="FH77" s="214"/>
      <c r="FI77" s="214"/>
      <c r="FJ77" s="214"/>
      <c r="FK77" s="214"/>
      <c r="FL77" s="214"/>
      <c r="FM77" s="214"/>
      <c r="FN77" s="214"/>
      <c r="FO77" s="214"/>
      <c r="FP77" s="214"/>
      <c r="FQ77" s="214"/>
      <c r="FR77" s="214"/>
      <c r="FS77" s="214"/>
      <c r="FT77" s="214"/>
      <c r="FU77" s="214"/>
      <c r="FV77" s="214"/>
      <c r="FW77" s="214"/>
      <c r="FX77" s="214"/>
      <c r="FY77" s="214"/>
      <c r="FZ77" s="214"/>
      <c r="GA77" s="214"/>
      <c r="GB77" s="214"/>
      <c r="GC77" s="214"/>
      <c r="GD77" s="214"/>
      <c r="GE77" s="214"/>
      <c r="GF77" s="214"/>
      <c r="GG77" s="214"/>
      <c r="GH77" s="214"/>
      <c r="GI77" s="214"/>
      <c r="GJ77" s="214"/>
      <c r="GK77" s="214"/>
      <c r="GL77" s="214"/>
      <c r="GM77" s="214"/>
      <c r="GN77" s="214"/>
      <c r="GO77" s="214"/>
      <c r="GP77" s="214"/>
      <c r="GQ77" s="214"/>
      <c r="GR77" s="214"/>
      <c r="GS77" s="214"/>
      <c r="GT77" s="214"/>
      <c r="GU77" s="214"/>
      <c r="GV77" s="214"/>
      <c r="GW77" s="214"/>
      <c r="GX77" s="214"/>
      <c r="GY77" s="214"/>
      <c r="GZ77" s="214"/>
      <c r="HA77" s="214"/>
      <c r="HB77" s="214"/>
      <c r="HC77" s="214"/>
      <c r="HD77" s="214"/>
      <c r="HE77" s="214"/>
      <c r="HF77" s="214"/>
      <c r="HG77" s="214"/>
      <c r="HH77" s="214"/>
      <c r="HI77" s="214"/>
      <c r="HJ77" s="214"/>
      <c r="HK77" s="214"/>
      <c r="HL77" s="214"/>
      <c r="HM77" s="214"/>
      <c r="HN77" s="214"/>
      <c r="HO77" s="214"/>
      <c r="HP77" s="214"/>
      <c r="HQ77" s="214"/>
      <c r="HR77" s="214"/>
    </row>
    <row r="78" spans="1:226" s="3" customFormat="1" ht="21" customHeight="1" x14ac:dyDescent="0.2">
      <c r="A78" s="23" t="s">
        <v>203</v>
      </c>
      <c r="B78" s="129">
        <v>10</v>
      </c>
      <c r="C78" s="117" t="s">
        <v>204</v>
      </c>
      <c r="D78" s="26"/>
      <c r="E78" s="23">
        <v>0</v>
      </c>
      <c r="F78" s="23">
        <v>0</v>
      </c>
      <c r="G78" s="26">
        <f>SUM(D78:E78)-F78</f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3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f>SUM(H78:S78)</f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3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f>SUM(U78:AF78)</f>
        <v>0</v>
      </c>
      <c r="AH78" s="26">
        <v>0</v>
      </c>
      <c r="AI78" s="26">
        <v>0</v>
      </c>
      <c r="AJ78" s="26">
        <v>0</v>
      </c>
      <c r="AK78" s="26">
        <v>0</v>
      </c>
      <c r="AL78" s="26">
        <v>0</v>
      </c>
      <c r="AM78" s="23">
        <v>0</v>
      </c>
      <c r="AN78" s="26">
        <v>0</v>
      </c>
      <c r="AO78" s="26">
        <v>0</v>
      </c>
      <c r="AP78" s="26">
        <v>0</v>
      </c>
      <c r="AQ78" s="26">
        <v>0</v>
      </c>
      <c r="AR78" s="26">
        <v>0</v>
      </c>
      <c r="AS78" s="26">
        <v>0</v>
      </c>
      <c r="AT78" s="26">
        <f>SUM(AH78:AS78)</f>
        <v>0</v>
      </c>
      <c r="AU78" s="26">
        <v>0</v>
      </c>
      <c r="AV78" s="26">
        <v>0</v>
      </c>
      <c r="AW78" s="26">
        <v>0</v>
      </c>
      <c r="AX78" s="26">
        <v>0</v>
      </c>
      <c r="AY78" s="26">
        <v>0</v>
      </c>
      <c r="AZ78" s="23">
        <v>0</v>
      </c>
      <c r="BA78" s="26">
        <v>0</v>
      </c>
      <c r="BB78" s="26">
        <v>0</v>
      </c>
      <c r="BC78" s="26">
        <v>0</v>
      </c>
      <c r="BD78" s="26">
        <v>0</v>
      </c>
      <c r="BE78" s="26">
        <v>0</v>
      </c>
      <c r="BF78" s="26">
        <v>0</v>
      </c>
      <c r="BG78" s="26">
        <f>SUM(AU78:BF78)</f>
        <v>0</v>
      </c>
      <c r="BH78" s="238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  <c r="DA78" s="214"/>
      <c r="DB78" s="214"/>
      <c r="DC78" s="214"/>
      <c r="DD78" s="214"/>
      <c r="DE78" s="214"/>
      <c r="DF78" s="214"/>
      <c r="DG78" s="214"/>
      <c r="DH78" s="214"/>
      <c r="DI78" s="214"/>
      <c r="DJ78" s="214"/>
      <c r="DK78" s="214"/>
      <c r="DL78" s="214"/>
      <c r="DM78" s="214"/>
      <c r="DN78" s="214"/>
      <c r="DO78" s="214"/>
      <c r="DP78" s="214"/>
      <c r="DQ78" s="214"/>
      <c r="DR78" s="214"/>
      <c r="DS78" s="214"/>
      <c r="DT78" s="214"/>
      <c r="DU78" s="214"/>
      <c r="DV78" s="214"/>
      <c r="DW78" s="214"/>
      <c r="DX78" s="214"/>
      <c r="DY78" s="214"/>
      <c r="DZ78" s="214"/>
      <c r="EA78" s="214"/>
      <c r="EB78" s="214"/>
      <c r="EC78" s="214"/>
      <c r="ED78" s="214"/>
      <c r="EE78" s="214"/>
      <c r="EF78" s="214"/>
      <c r="EG78" s="214"/>
      <c r="EH78" s="214"/>
      <c r="EI78" s="214"/>
      <c r="EJ78" s="214"/>
      <c r="EK78" s="214"/>
      <c r="EL78" s="214"/>
      <c r="EM78" s="214"/>
      <c r="EN78" s="214"/>
      <c r="EO78" s="214"/>
      <c r="EP78" s="214"/>
      <c r="EQ78" s="214"/>
      <c r="ER78" s="214"/>
      <c r="ES78" s="214"/>
      <c r="ET78" s="214"/>
      <c r="EU78" s="214"/>
      <c r="EV78" s="214"/>
      <c r="EW78" s="214"/>
      <c r="EX78" s="214"/>
      <c r="EY78" s="214"/>
      <c r="EZ78" s="214"/>
      <c r="FA78" s="214"/>
      <c r="FB78" s="214"/>
      <c r="FC78" s="214"/>
      <c r="FD78" s="214"/>
      <c r="FE78" s="214"/>
      <c r="FF78" s="214"/>
      <c r="FG78" s="214"/>
      <c r="FH78" s="214"/>
      <c r="FI78" s="214"/>
      <c r="FJ78" s="214"/>
      <c r="FK78" s="214"/>
      <c r="FL78" s="214"/>
      <c r="FM78" s="214"/>
      <c r="FN78" s="214"/>
      <c r="FO78" s="214"/>
      <c r="FP78" s="214"/>
      <c r="FQ78" s="214"/>
      <c r="FR78" s="214"/>
      <c r="FS78" s="214"/>
      <c r="FT78" s="214"/>
      <c r="FU78" s="214"/>
      <c r="FV78" s="214"/>
      <c r="FW78" s="214"/>
      <c r="FX78" s="214"/>
      <c r="FY78" s="214"/>
      <c r="FZ78" s="214"/>
      <c r="GA78" s="214"/>
      <c r="GB78" s="214"/>
      <c r="GC78" s="214"/>
      <c r="GD78" s="214"/>
      <c r="GE78" s="214"/>
      <c r="GF78" s="214"/>
      <c r="GG78" s="214"/>
      <c r="GH78" s="214"/>
      <c r="GI78" s="214"/>
      <c r="GJ78" s="214"/>
      <c r="GK78" s="214"/>
      <c r="GL78" s="214"/>
      <c r="GM78" s="214"/>
      <c r="GN78" s="214"/>
      <c r="GO78" s="214"/>
      <c r="GP78" s="214"/>
      <c r="GQ78" s="214"/>
      <c r="GR78" s="214"/>
      <c r="GS78" s="214"/>
      <c r="GT78" s="214"/>
      <c r="GU78" s="214"/>
      <c r="GV78" s="214"/>
      <c r="GW78" s="214"/>
      <c r="GX78" s="214"/>
      <c r="GY78" s="214"/>
      <c r="GZ78" s="214"/>
      <c r="HA78" s="214"/>
      <c r="HB78" s="214"/>
      <c r="HC78" s="214"/>
      <c r="HD78" s="214"/>
      <c r="HE78" s="214"/>
      <c r="HF78" s="214"/>
      <c r="HG78" s="214"/>
      <c r="HH78" s="214"/>
      <c r="HI78" s="214"/>
      <c r="HJ78" s="214"/>
      <c r="HK78" s="214"/>
      <c r="HL78" s="214"/>
      <c r="HM78" s="214"/>
      <c r="HN78" s="214"/>
      <c r="HO78" s="214"/>
      <c r="HP78" s="214"/>
      <c r="HQ78" s="214"/>
      <c r="HR78" s="214"/>
    </row>
    <row r="79" spans="1:226" s="3" customFormat="1" ht="21" customHeight="1" x14ac:dyDescent="0.2">
      <c r="A79" s="23" t="s">
        <v>205</v>
      </c>
      <c r="B79" s="129">
        <v>10</v>
      </c>
      <c r="C79" s="117" t="s">
        <v>206</v>
      </c>
      <c r="D79" s="26">
        <v>4500000</v>
      </c>
      <c r="E79" s="23">
        <v>0</v>
      </c>
      <c r="F79" s="23">
        <v>0</v>
      </c>
      <c r="G79" s="26">
        <f>SUM(D79:E79)-F79</f>
        <v>4500000</v>
      </c>
      <c r="H79" s="26">
        <v>4400000</v>
      </c>
      <c r="I79" s="26">
        <v>0</v>
      </c>
      <c r="J79" s="26">
        <v>0</v>
      </c>
      <c r="K79" s="26">
        <v>0</v>
      </c>
      <c r="L79" s="26">
        <v>0</v>
      </c>
      <c r="M79" s="23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f>SUM(H79:S79)</f>
        <v>4400000</v>
      </c>
      <c r="U79" s="26">
        <v>490000</v>
      </c>
      <c r="V79" s="26">
        <v>893000</v>
      </c>
      <c r="W79" s="26">
        <v>2145200</v>
      </c>
      <c r="X79" s="26">
        <v>0</v>
      </c>
      <c r="Y79" s="26">
        <v>0</v>
      </c>
      <c r="Z79" s="23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f>SUM(U79:AF79)</f>
        <v>3528200</v>
      </c>
      <c r="AH79" s="26">
        <v>0</v>
      </c>
      <c r="AI79" s="26">
        <v>1283600</v>
      </c>
      <c r="AJ79" s="26">
        <v>2127600</v>
      </c>
      <c r="AK79" s="26">
        <v>0</v>
      </c>
      <c r="AL79" s="26">
        <v>0</v>
      </c>
      <c r="AM79" s="23">
        <v>0</v>
      </c>
      <c r="AN79" s="26">
        <v>0</v>
      </c>
      <c r="AO79" s="26">
        <v>0</v>
      </c>
      <c r="AP79" s="26">
        <v>0</v>
      </c>
      <c r="AQ79" s="26">
        <v>0</v>
      </c>
      <c r="AR79" s="26">
        <v>0</v>
      </c>
      <c r="AS79" s="26">
        <v>0</v>
      </c>
      <c r="AT79" s="26">
        <f>SUM(AH79:AS79)</f>
        <v>3411200</v>
      </c>
      <c r="AU79" s="26">
        <v>0</v>
      </c>
      <c r="AV79" s="26">
        <v>1283600</v>
      </c>
      <c r="AW79" s="26">
        <v>2127600</v>
      </c>
      <c r="AX79" s="26">
        <v>0</v>
      </c>
      <c r="AY79" s="26">
        <v>0</v>
      </c>
      <c r="AZ79" s="23">
        <v>0</v>
      </c>
      <c r="BA79" s="26">
        <v>0</v>
      </c>
      <c r="BB79" s="26">
        <v>0</v>
      </c>
      <c r="BC79" s="26">
        <v>0</v>
      </c>
      <c r="BD79" s="26">
        <v>0</v>
      </c>
      <c r="BE79" s="26">
        <v>0</v>
      </c>
      <c r="BF79" s="26">
        <v>0</v>
      </c>
      <c r="BG79" s="26">
        <f>SUM(AU79:BF79)</f>
        <v>3411200</v>
      </c>
      <c r="BH79" s="238"/>
      <c r="BI79" s="214"/>
      <c r="BJ79" s="214"/>
      <c r="BK79" s="214"/>
      <c r="BL79" s="214"/>
      <c r="BM79" s="214"/>
      <c r="BN79" s="214"/>
      <c r="BO79" s="214"/>
      <c r="BP79" s="214"/>
      <c r="BQ79" s="214"/>
      <c r="BR79" s="214"/>
      <c r="BS79" s="214"/>
      <c r="BT79" s="214"/>
      <c r="BU79" s="214"/>
      <c r="BV79" s="214"/>
      <c r="BW79" s="214"/>
      <c r="BX79" s="214"/>
      <c r="BY79" s="214"/>
      <c r="BZ79" s="214"/>
      <c r="CA79" s="214"/>
      <c r="CB79" s="214"/>
      <c r="CC79" s="214"/>
      <c r="CD79" s="214"/>
      <c r="CE79" s="214"/>
      <c r="CF79" s="214"/>
      <c r="CG79" s="214"/>
      <c r="CH79" s="214"/>
      <c r="CI79" s="214"/>
      <c r="CJ79" s="214"/>
      <c r="CK79" s="214"/>
      <c r="CL79" s="214"/>
      <c r="CM79" s="214"/>
      <c r="CN79" s="214"/>
      <c r="CO79" s="214"/>
      <c r="CP79" s="214"/>
      <c r="CQ79" s="214"/>
      <c r="CR79" s="214"/>
      <c r="CS79" s="214"/>
      <c r="CT79" s="214"/>
      <c r="CU79" s="214"/>
      <c r="CV79" s="214"/>
      <c r="CW79" s="214"/>
      <c r="CX79" s="214"/>
      <c r="CY79" s="214"/>
      <c r="CZ79" s="214"/>
      <c r="DA79" s="214"/>
      <c r="DB79" s="214"/>
      <c r="DC79" s="214"/>
      <c r="DD79" s="214"/>
      <c r="DE79" s="214"/>
      <c r="DF79" s="214"/>
      <c r="DG79" s="214"/>
      <c r="DH79" s="214"/>
      <c r="DI79" s="214"/>
      <c r="DJ79" s="214"/>
      <c r="DK79" s="214"/>
      <c r="DL79" s="214"/>
      <c r="DM79" s="214"/>
      <c r="DN79" s="214"/>
      <c r="DO79" s="214"/>
      <c r="DP79" s="214"/>
      <c r="DQ79" s="214"/>
      <c r="DR79" s="214"/>
      <c r="DS79" s="214"/>
      <c r="DT79" s="214"/>
      <c r="DU79" s="214"/>
      <c r="DV79" s="214"/>
      <c r="DW79" s="214"/>
      <c r="DX79" s="214"/>
      <c r="DY79" s="214"/>
      <c r="DZ79" s="214"/>
      <c r="EA79" s="214"/>
      <c r="EB79" s="214"/>
      <c r="EC79" s="214"/>
      <c r="ED79" s="214"/>
      <c r="EE79" s="214"/>
      <c r="EF79" s="214"/>
      <c r="EG79" s="214"/>
      <c r="EH79" s="214"/>
      <c r="EI79" s="214"/>
      <c r="EJ79" s="214"/>
      <c r="EK79" s="214"/>
      <c r="EL79" s="214"/>
      <c r="EM79" s="214"/>
      <c r="EN79" s="214"/>
      <c r="EO79" s="214"/>
      <c r="EP79" s="214"/>
      <c r="EQ79" s="214"/>
      <c r="ER79" s="214"/>
      <c r="ES79" s="214"/>
      <c r="ET79" s="214"/>
      <c r="EU79" s="214"/>
      <c r="EV79" s="214"/>
      <c r="EW79" s="214"/>
      <c r="EX79" s="214"/>
      <c r="EY79" s="214"/>
      <c r="EZ79" s="214"/>
      <c r="FA79" s="214"/>
      <c r="FB79" s="214"/>
      <c r="FC79" s="214"/>
      <c r="FD79" s="214"/>
      <c r="FE79" s="214"/>
      <c r="FF79" s="214"/>
      <c r="FG79" s="214"/>
      <c r="FH79" s="214"/>
      <c r="FI79" s="214"/>
      <c r="FJ79" s="214"/>
      <c r="FK79" s="214"/>
      <c r="FL79" s="214"/>
      <c r="FM79" s="214"/>
      <c r="FN79" s="214"/>
      <c r="FO79" s="214"/>
      <c r="FP79" s="214"/>
      <c r="FQ79" s="214"/>
      <c r="FR79" s="214"/>
      <c r="FS79" s="214"/>
      <c r="FT79" s="214"/>
      <c r="FU79" s="214"/>
      <c r="FV79" s="214"/>
      <c r="FW79" s="214"/>
      <c r="FX79" s="214"/>
      <c r="FY79" s="214"/>
      <c r="FZ79" s="214"/>
      <c r="GA79" s="214"/>
      <c r="GB79" s="214"/>
      <c r="GC79" s="214"/>
      <c r="GD79" s="214"/>
      <c r="GE79" s="214"/>
      <c r="GF79" s="214"/>
      <c r="GG79" s="214"/>
      <c r="GH79" s="214"/>
      <c r="GI79" s="214"/>
      <c r="GJ79" s="214"/>
      <c r="GK79" s="214"/>
      <c r="GL79" s="214"/>
      <c r="GM79" s="214"/>
      <c r="GN79" s="214"/>
      <c r="GO79" s="214"/>
      <c r="GP79" s="214"/>
      <c r="GQ79" s="214"/>
      <c r="GR79" s="214"/>
      <c r="GS79" s="214"/>
      <c r="GT79" s="214"/>
      <c r="GU79" s="214"/>
      <c r="GV79" s="214"/>
      <c r="GW79" s="214"/>
      <c r="GX79" s="214"/>
      <c r="GY79" s="214"/>
      <c r="GZ79" s="214"/>
      <c r="HA79" s="214"/>
      <c r="HB79" s="214"/>
      <c r="HC79" s="214"/>
      <c r="HD79" s="214"/>
      <c r="HE79" s="214"/>
      <c r="HF79" s="214"/>
      <c r="HG79" s="214"/>
      <c r="HH79" s="214"/>
      <c r="HI79" s="214"/>
      <c r="HJ79" s="214"/>
      <c r="HK79" s="214"/>
      <c r="HL79" s="214"/>
      <c r="HM79" s="214"/>
      <c r="HN79" s="214"/>
      <c r="HO79" s="214"/>
      <c r="HP79" s="214"/>
      <c r="HQ79" s="214"/>
      <c r="HR79" s="214"/>
    </row>
    <row r="80" spans="1:226" s="3" customFormat="1" ht="21" customHeight="1" x14ac:dyDescent="0.2">
      <c r="A80" s="23" t="s">
        <v>207</v>
      </c>
      <c r="B80" s="129">
        <v>10</v>
      </c>
      <c r="C80" s="117" t="s">
        <v>208</v>
      </c>
      <c r="D80" s="23">
        <v>2441500000</v>
      </c>
      <c r="E80" s="23">
        <v>0</v>
      </c>
      <c r="F80" s="23">
        <v>236950000</v>
      </c>
      <c r="G80" s="26">
        <f>SUM(D80:E80)-F80</f>
        <v>2204550000</v>
      </c>
      <c r="H80" s="26">
        <v>2441500000</v>
      </c>
      <c r="I80" s="26">
        <v>0</v>
      </c>
      <c r="J80" s="26">
        <v>-236950000</v>
      </c>
      <c r="K80" s="26">
        <v>0</v>
      </c>
      <c r="L80" s="26">
        <v>0</v>
      </c>
      <c r="M80" s="23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f>SUM(H80:S80)</f>
        <v>2204550000</v>
      </c>
      <c r="U80" s="26">
        <v>173915134.08000001</v>
      </c>
      <c r="V80" s="26">
        <v>141939450.11000001</v>
      </c>
      <c r="W80" s="26">
        <v>163270214.16</v>
      </c>
      <c r="X80" s="26">
        <v>0</v>
      </c>
      <c r="Y80" s="26">
        <v>0</v>
      </c>
      <c r="Z80" s="23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f>SUM(U80:AF80)</f>
        <v>479124798.35000002</v>
      </c>
      <c r="AH80" s="26">
        <v>168106424.08000001</v>
      </c>
      <c r="AI80" s="26">
        <v>147628190.11000001</v>
      </c>
      <c r="AJ80" s="26">
        <v>141787211.94</v>
      </c>
      <c r="AK80" s="26">
        <v>0</v>
      </c>
      <c r="AL80" s="26">
        <v>0</v>
      </c>
      <c r="AM80" s="23">
        <v>0</v>
      </c>
      <c r="AN80" s="26">
        <v>0</v>
      </c>
      <c r="AO80" s="26">
        <v>0</v>
      </c>
      <c r="AP80" s="26">
        <v>0</v>
      </c>
      <c r="AQ80" s="26">
        <v>0</v>
      </c>
      <c r="AR80" s="26">
        <v>0</v>
      </c>
      <c r="AS80" s="26">
        <v>0</v>
      </c>
      <c r="AT80" s="26">
        <f>SUM(AH80:AS80)</f>
        <v>457521826.13000005</v>
      </c>
      <c r="AU80" s="26">
        <v>168106424.08000001</v>
      </c>
      <c r="AV80" s="26">
        <v>144666090.11000001</v>
      </c>
      <c r="AW80" s="26">
        <v>144749311.94</v>
      </c>
      <c r="AX80" s="26">
        <v>0</v>
      </c>
      <c r="AY80" s="26">
        <v>0</v>
      </c>
      <c r="AZ80" s="23">
        <v>0</v>
      </c>
      <c r="BA80" s="26">
        <v>0</v>
      </c>
      <c r="BB80" s="26">
        <v>0</v>
      </c>
      <c r="BC80" s="26">
        <v>0</v>
      </c>
      <c r="BD80" s="26">
        <v>0</v>
      </c>
      <c r="BE80" s="26">
        <v>0</v>
      </c>
      <c r="BF80" s="26">
        <v>0</v>
      </c>
      <c r="BG80" s="26">
        <f>SUM(AU80:BF80)</f>
        <v>457521826.13000005</v>
      </c>
      <c r="BH80" s="238"/>
      <c r="BI80" s="214"/>
      <c r="BJ80" s="214"/>
      <c r="BK80" s="214"/>
      <c r="BL80" s="214"/>
      <c r="BM80" s="214"/>
      <c r="BN80" s="214"/>
      <c r="BO80" s="214"/>
      <c r="BP80" s="214"/>
      <c r="BQ80" s="214"/>
      <c r="BR80" s="214"/>
      <c r="BS80" s="214"/>
      <c r="BT80" s="214"/>
      <c r="BU80" s="214"/>
      <c r="BV80" s="214"/>
      <c r="BW80" s="214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214"/>
      <c r="CL80" s="214"/>
      <c r="CM80" s="214"/>
      <c r="CN80" s="214"/>
      <c r="CO80" s="214"/>
      <c r="CP80" s="214"/>
      <c r="CQ80" s="214"/>
      <c r="CR80" s="214"/>
      <c r="CS80" s="214"/>
      <c r="CT80" s="214"/>
      <c r="CU80" s="214"/>
      <c r="CV80" s="214"/>
      <c r="CW80" s="214"/>
      <c r="CX80" s="214"/>
      <c r="CY80" s="214"/>
      <c r="CZ80" s="214"/>
      <c r="DA80" s="214"/>
      <c r="DB80" s="214"/>
      <c r="DC80" s="214"/>
      <c r="DD80" s="214"/>
      <c r="DE80" s="214"/>
      <c r="DF80" s="214"/>
      <c r="DG80" s="214"/>
      <c r="DH80" s="214"/>
      <c r="DI80" s="214"/>
      <c r="DJ80" s="214"/>
      <c r="DK80" s="214"/>
      <c r="DL80" s="214"/>
      <c r="DM80" s="214"/>
      <c r="DN80" s="214"/>
      <c r="DO80" s="214"/>
      <c r="DP80" s="214"/>
      <c r="DQ80" s="214"/>
      <c r="DR80" s="214"/>
      <c r="DS80" s="214"/>
      <c r="DT80" s="214"/>
      <c r="DU80" s="214"/>
      <c r="DV80" s="214"/>
      <c r="DW80" s="214"/>
      <c r="DX80" s="214"/>
      <c r="DY80" s="214"/>
      <c r="DZ80" s="214"/>
      <c r="EA80" s="214"/>
      <c r="EB80" s="214"/>
      <c r="EC80" s="214"/>
      <c r="ED80" s="214"/>
      <c r="EE80" s="214"/>
      <c r="EF80" s="214"/>
      <c r="EG80" s="214"/>
      <c r="EH80" s="214"/>
      <c r="EI80" s="214"/>
      <c r="EJ80" s="214"/>
      <c r="EK80" s="214"/>
      <c r="EL80" s="214"/>
      <c r="EM80" s="214"/>
      <c r="EN80" s="214"/>
      <c r="EO80" s="214"/>
      <c r="EP80" s="214"/>
      <c r="EQ80" s="214"/>
      <c r="ER80" s="214"/>
      <c r="ES80" s="214"/>
      <c r="ET80" s="214"/>
      <c r="EU80" s="214"/>
      <c r="EV80" s="214"/>
      <c r="EW80" s="214"/>
      <c r="EX80" s="214"/>
      <c r="EY80" s="214"/>
      <c r="EZ80" s="214"/>
      <c r="FA80" s="214"/>
      <c r="FB80" s="214"/>
      <c r="FC80" s="214"/>
      <c r="FD80" s="214"/>
      <c r="FE80" s="214"/>
      <c r="FF80" s="214"/>
      <c r="FG80" s="214"/>
      <c r="FH80" s="214"/>
      <c r="FI80" s="214"/>
      <c r="FJ80" s="214"/>
      <c r="FK80" s="214"/>
      <c r="FL80" s="214"/>
      <c r="FM80" s="214"/>
      <c r="FN80" s="214"/>
      <c r="FO80" s="214"/>
      <c r="FP80" s="214"/>
      <c r="FQ80" s="214"/>
      <c r="FR80" s="214"/>
      <c r="FS80" s="214"/>
      <c r="FT80" s="214"/>
      <c r="FU80" s="214"/>
      <c r="FV80" s="214"/>
      <c r="FW80" s="214"/>
      <c r="FX80" s="214"/>
      <c r="FY80" s="214"/>
      <c r="FZ80" s="214"/>
      <c r="GA80" s="214"/>
      <c r="GB80" s="214"/>
      <c r="GC80" s="214"/>
      <c r="GD80" s="214"/>
      <c r="GE80" s="214"/>
      <c r="GF80" s="214"/>
      <c r="GG80" s="214"/>
      <c r="GH80" s="214"/>
      <c r="GI80" s="214"/>
      <c r="GJ80" s="214"/>
      <c r="GK80" s="214"/>
      <c r="GL80" s="214"/>
      <c r="GM80" s="214"/>
      <c r="GN80" s="214"/>
      <c r="GO80" s="214"/>
      <c r="GP80" s="214"/>
      <c r="GQ80" s="214"/>
      <c r="GR80" s="214"/>
      <c r="GS80" s="214"/>
      <c r="GT80" s="214"/>
      <c r="GU80" s="214"/>
      <c r="GV80" s="214"/>
      <c r="GW80" s="214"/>
      <c r="GX80" s="214"/>
      <c r="GY80" s="214"/>
      <c r="GZ80" s="214"/>
      <c r="HA80" s="214"/>
      <c r="HB80" s="214"/>
      <c r="HC80" s="214"/>
      <c r="HD80" s="214"/>
      <c r="HE80" s="214"/>
      <c r="HF80" s="214"/>
      <c r="HG80" s="214"/>
      <c r="HH80" s="214"/>
      <c r="HI80" s="214"/>
      <c r="HJ80" s="214"/>
      <c r="HK80" s="214"/>
      <c r="HL80" s="214"/>
      <c r="HM80" s="214"/>
      <c r="HN80" s="214"/>
      <c r="HO80" s="214"/>
      <c r="HP80" s="214"/>
      <c r="HQ80" s="214"/>
      <c r="HR80" s="214"/>
    </row>
    <row r="81" spans="1:226" ht="21" customHeight="1" x14ac:dyDescent="0.2">
      <c r="A81" s="93" t="s">
        <v>209</v>
      </c>
      <c r="B81" s="113"/>
      <c r="C81" s="114" t="s">
        <v>210</v>
      </c>
      <c r="D81" s="93">
        <f t="shared" ref="D81:BF81" si="52">SUM(D82:D84)</f>
        <v>4972930562</v>
      </c>
      <c r="E81" s="93">
        <f>SUM(E82:E84)</f>
        <v>130000000</v>
      </c>
      <c r="F81" s="93">
        <f t="shared" si="52"/>
        <v>0</v>
      </c>
      <c r="G81" s="93">
        <f>SUM(G82:G84)</f>
        <v>5102930562</v>
      </c>
      <c r="H81" s="93">
        <f>SUM(H82:H84)</f>
        <v>3528908456</v>
      </c>
      <c r="I81" s="93">
        <f t="shared" si="52"/>
        <v>94873992</v>
      </c>
      <c r="J81" s="93">
        <f t="shared" si="52"/>
        <v>1143598261.79</v>
      </c>
      <c r="K81" s="93">
        <f t="shared" si="52"/>
        <v>0</v>
      </c>
      <c r="L81" s="93">
        <f t="shared" si="52"/>
        <v>0</v>
      </c>
      <c r="M81" s="93">
        <f>SUM(M82:M84)</f>
        <v>0</v>
      </c>
      <c r="N81" s="93">
        <f t="shared" si="52"/>
        <v>0</v>
      </c>
      <c r="O81" s="93">
        <f t="shared" si="52"/>
        <v>0</v>
      </c>
      <c r="P81" s="93">
        <f t="shared" si="52"/>
        <v>0</v>
      </c>
      <c r="Q81" s="93">
        <f t="shared" si="52"/>
        <v>0</v>
      </c>
      <c r="R81" s="93">
        <f t="shared" si="52"/>
        <v>0</v>
      </c>
      <c r="S81" s="93">
        <f t="shared" si="52"/>
        <v>0</v>
      </c>
      <c r="T81" s="93">
        <f t="shared" si="52"/>
        <v>4767380709.79</v>
      </c>
      <c r="U81" s="93">
        <f t="shared" si="52"/>
        <v>3224319078.1800003</v>
      </c>
      <c r="V81" s="93">
        <f t="shared" si="52"/>
        <v>98458282</v>
      </c>
      <c r="W81" s="93">
        <f>SUM(W82:W84)</f>
        <v>256649393</v>
      </c>
      <c r="X81" s="93">
        <f t="shared" si="52"/>
        <v>0</v>
      </c>
      <c r="Y81" s="93">
        <f t="shared" si="52"/>
        <v>0</v>
      </c>
      <c r="Z81" s="93">
        <f>SUM(Z82:Z84)</f>
        <v>0</v>
      </c>
      <c r="AA81" s="93">
        <f t="shared" si="52"/>
        <v>0</v>
      </c>
      <c r="AB81" s="93">
        <f t="shared" si="52"/>
        <v>0</v>
      </c>
      <c r="AC81" s="93">
        <f t="shared" si="52"/>
        <v>0</v>
      </c>
      <c r="AD81" s="93">
        <f t="shared" si="52"/>
        <v>0</v>
      </c>
      <c r="AE81" s="93">
        <f t="shared" si="52"/>
        <v>0</v>
      </c>
      <c r="AF81" s="93">
        <f t="shared" si="52"/>
        <v>0</v>
      </c>
      <c r="AG81" s="93">
        <f t="shared" si="52"/>
        <v>3579426753.1800003</v>
      </c>
      <c r="AH81" s="93">
        <f t="shared" si="52"/>
        <v>212195078.33000001</v>
      </c>
      <c r="AI81" s="93">
        <f t="shared" si="52"/>
        <v>242634619.33000001</v>
      </c>
      <c r="AJ81" s="93">
        <f t="shared" si="52"/>
        <v>2286647867.3299999</v>
      </c>
      <c r="AK81" s="93">
        <f t="shared" si="52"/>
        <v>0</v>
      </c>
      <c r="AL81" s="93">
        <f t="shared" si="52"/>
        <v>0</v>
      </c>
      <c r="AM81" s="93">
        <f>SUM(AM82:AM84)</f>
        <v>0</v>
      </c>
      <c r="AN81" s="93">
        <f t="shared" si="52"/>
        <v>0</v>
      </c>
      <c r="AO81" s="93">
        <f t="shared" si="52"/>
        <v>0</v>
      </c>
      <c r="AP81" s="93">
        <f t="shared" si="52"/>
        <v>0</v>
      </c>
      <c r="AQ81" s="93">
        <f t="shared" si="52"/>
        <v>0</v>
      </c>
      <c r="AR81" s="93">
        <f t="shared" si="52"/>
        <v>0</v>
      </c>
      <c r="AS81" s="93">
        <f t="shared" si="52"/>
        <v>0</v>
      </c>
      <c r="AT81" s="93">
        <f t="shared" si="52"/>
        <v>2741477564.9899998</v>
      </c>
      <c r="AU81" s="93">
        <f t="shared" si="52"/>
        <v>212195078.33000001</v>
      </c>
      <c r="AV81" s="93">
        <f t="shared" si="52"/>
        <v>242634619.33000001</v>
      </c>
      <c r="AW81" s="93">
        <f t="shared" si="52"/>
        <v>2286647867.3299999</v>
      </c>
      <c r="AX81" s="93">
        <f t="shared" si="52"/>
        <v>0</v>
      </c>
      <c r="AY81" s="93">
        <f t="shared" si="52"/>
        <v>0</v>
      </c>
      <c r="AZ81" s="93">
        <f>SUM(AZ82:AZ84)</f>
        <v>0</v>
      </c>
      <c r="BA81" s="93">
        <f t="shared" si="52"/>
        <v>0</v>
      </c>
      <c r="BB81" s="93">
        <f t="shared" si="52"/>
        <v>0</v>
      </c>
      <c r="BC81" s="93">
        <f t="shared" si="52"/>
        <v>0</v>
      </c>
      <c r="BD81" s="93">
        <f t="shared" si="52"/>
        <v>0</v>
      </c>
      <c r="BE81" s="93">
        <f t="shared" si="52"/>
        <v>0</v>
      </c>
      <c r="BF81" s="93">
        <f t="shared" si="52"/>
        <v>0</v>
      </c>
      <c r="BG81" s="93">
        <f>SUM(BG82:BG84)</f>
        <v>2741477564.9899998</v>
      </c>
      <c r="BH81" s="238"/>
    </row>
    <row r="82" spans="1:226" ht="21" customHeight="1" x14ac:dyDescent="0.2">
      <c r="A82" s="26" t="s">
        <v>211</v>
      </c>
      <c r="B82" s="127" t="s">
        <v>74</v>
      </c>
      <c r="C82" s="128" t="s">
        <v>212</v>
      </c>
      <c r="D82" s="26">
        <v>2119701216</v>
      </c>
      <c r="E82" s="23">
        <v>130000000</v>
      </c>
      <c r="F82" s="23">
        <v>0</v>
      </c>
      <c r="G82" s="26">
        <f>SUM(D82:E82)-F82</f>
        <v>2249701216</v>
      </c>
      <c r="H82" s="26">
        <v>2053597152</v>
      </c>
      <c r="I82" s="26">
        <v>0</v>
      </c>
      <c r="J82" s="26">
        <v>0</v>
      </c>
      <c r="K82" s="26">
        <v>0</v>
      </c>
      <c r="L82" s="26">
        <v>0</v>
      </c>
      <c r="M82" s="23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f>SUM(H82:S82)</f>
        <v>2053597152</v>
      </c>
      <c r="U82" s="26">
        <v>2053597152</v>
      </c>
      <c r="V82" s="26">
        <v>0</v>
      </c>
      <c r="W82" s="26">
        <v>0</v>
      </c>
      <c r="X82" s="26">
        <v>0</v>
      </c>
      <c r="Y82" s="26">
        <v>0</v>
      </c>
      <c r="Z82" s="23">
        <v>0</v>
      </c>
      <c r="AA82" s="26">
        <v>0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6">
        <f>SUM(U82:AF82)</f>
        <v>2053597152</v>
      </c>
      <c r="AH82" s="26">
        <v>0</v>
      </c>
      <c r="AI82" s="26">
        <v>0</v>
      </c>
      <c r="AJ82" s="26">
        <v>2032326652.99</v>
      </c>
      <c r="AK82" s="26">
        <v>0</v>
      </c>
      <c r="AL82" s="26">
        <v>0</v>
      </c>
      <c r="AM82" s="23">
        <v>0</v>
      </c>
      <c r="AN82" s="26">
        <v>0</v>
      </c>
      <c r="AO82" s="26">
        <v>0</v>
      </c>
      <c r="AP82" s="26">
        <v>0</v>
      </c>
      <c r="AQ82" s="26">
        <v>0</v>
      </c>
      <c r="AR82" s="26">
        <v>0</v>
      </c>
      <c r="AS82" s="26">
        <v>0</v>
      </c>
      <c r="AT82" s="26">
        <f>SUM(AH82:AS82)</f>
        <v>2032326652.99</v>
      </c>
      <c r="AU82" s="26">
        <v>0</v>
      </c>
      <c r="AV82" s="26">
        <v>0</v>
      </c>
      <c r="AW82" s="26">
        <v>2032326652.99</v>
      </c>
      <c r="AX82" s="26">
        <v>0</v>
      </c>
      <c r="AY82" s="26">
        <v>0</v>
      </c>
      <c r="AZ82" s="23">
        <v>0</v>
      </c>
      <c r="BA82" s="26">
        <v>0</v>
      </c>
      <c r="BB82" s="26">
        <v>0</v>
      </c>
      <c r="BC82" s="26">
        <v>0</v>
      </c>
      <c r="BD82" s="26">
        <v>0</v>
      </c>
      <c r="BE82" s="26">
        <v>0</v>
      </c>
      <c r="BF82" s="26">
        <v>0</v>
      </c>
      <c r="BG82" s="26">
        <f>SUM(AU82:BF82)</f>
        <v>2032326652.99</v>
      </c>
      <c r="BH82" s="238"/>
    </row>
    <row r="83" spans="1:226" ht="21" customHeight="1" x14ac:dyDescent="0.2">
      <c r="A83" s="26" t="s">
        <v>213</v>
      </c>
      <c r="B83" s="127" t="s">
        <v>74</v>
      </c>
      <c r="C83" s="128" t="s">
        <v>214</v>
      </c>
      <c r="D83" s="26">
        <v>2853229346</v>
      </c>
      <c r="E83" s="23">
        <v>0</v>
      </c>
      <c r="F83" s="23">
        <v>0</v>
      </c>
      <c r="G83" s="26">
        <f>SUM(D83:E83)-F83</f>
        <v>2853229346</v>
      </c>
      <c r="H83" s="26">
        <v>1475311304</v>
      </c>
      <c r="I83" s="26">
        <v>94873992</v>
      </c>
      <c r="J83" s="26">
        <v>1143598261.79</v>
      </c>
      <c r="K83" s="26">
        <v>0</v>
      </c>
      <c r="L83" s="26">
        <v>0</v>
      </c>
      <c r="M83" s="23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f>SUM(H83:S83)</f>
        <v>2713783557.79</v>
      </c>
      <c r="U83" s="26">
        <v>1170721926.1800001</v>
      </c>
      <c r="V83" s="26">
        <v>98458282</v>
      </c>
      <c r="W83" s="26">
        <v>256649393</v>
      </c>
      <c r="X83" s="26">
        <v>0</v>
      </c>
      <c r="Y83" s="26">
        <v>0</v>
      </c>
      <c r="Z83" s="23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f>SUM(U83:AF83)</f>
        <v>1525829601.1800001</v>
      </c>
      <c r="AH83" s="26">
        <v>212195078.33000001</v>
      </c>
      <c r="AI83" s="26">
        <v>242634619.33000001</v>
      </c>
      <c r="AJ83" s="26">
        <v>254321214.34</v>
      </c>
      <c r="AK83" s="26">
        <v>0</v>
      </c>
      <c r="AL83" s="26">
        <v>0</v>
      </c>
      <c r="AM83" s="23">
        <v>0</v>
      </c>
      <c r="AN83" s="26">
        <v>0</v>
      </c>
      <c r="AO83" s="26">
        <v>0</v>
      </c>
      <c r="AP83" s="26">
        <v>0</v>
      </c>
      <c r="AQ83" s="26">
        <v>0</v>
      </c>
      <c r="AR83" s="26">
        <v>0</v>
      </c>
      <c r="AS83" s="26">
        <v>0</v>
      </c>
      <c r="AT83" s="26">
        <f>SUM(AH83:AS83)</f>
        <v>709150912</v>
      </c>
      <c r="AU83" s="26">
        <v>212195078.33000001</v>
      </c>
      <c r="AV83" s="26">
        <v>242634619.33000001</v>
      </c>
      <c r="AW83" s="26">
        <v>254321214.34</v>
      </c>
      <c r="AX83" s="26">
        <v>0</v>
      </c>
      <c r="AY83" s="26">
        <v>0</v>
      </c>
      <c r="AZ83" s="23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v>0</v>
      </c>
      <c r="BG83" s="26">
        <f>SUM(AU83:BF83)</f>
        <v>709150912</v>
      </c>
      <c r="BH83" s="238"/>
    </row>
    <row r="84" spans="1:226" ht="21" customHeight="1" x14ac:dyDescent="0.2">
      <c r="A84" s="77" t="s">
        <v>215</v>
      </c>
      <c r="B84" s="131">
        <v>10</v>
      </c>
      <c r="C84" s="120" t="s">
        <v>216</v>
      </c>
      <c r="D84" s="77"/>
      <c r="E84" s="23">
        <v>0</v>
      </c>
      <c r="F84" s="23">
        <v>0</v>
      </c>
      <c r="G84" s="26">
        <f>SUM(D84:E84)-F84</f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3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f>SUM(H84:S84)</f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3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f>SUM(U84:AF84)</f>
        <v>0</v>
      </c>
      <c r="AH84" s="26">
        <v>0</v>
      </c>
      <c r="AI84" s="26">
        <v>0</v>
      </c>
      <c r="AJ84" s="26">
        <v>0</v>
      </c>
      <c r="AK84" s="26">
        <v>0</v>
      </c>
      <c r="AL84" s="26">
        <v>0</v>
      </c>
      <c r="AM84" s="23">
        <v>0</v>
      </c>
      <c r="AN84" s="26">
        <v>0</v>
      </c>
      <c r="AO84" s="26">
        <v>0</v>
      </c>
      <c r="AP84" s="26">
        <v>0</v>
      </c>
      <c r="AQ84" s="26">
        <v>0</v>
      </c>
      <c r="AR84" s="26">
        <v>0</v>
      </c>
      <c r="AS84" s="26">
        <v>0</v>
      </c>
      <c r="AT84" s="26">
        <f>SUM(AH84:AS84)</f>
        <v>0</v>
      </c>
      <c r="AU84" s="26">
        <v>0</v>
      </c>
      <c r="AV84" s="26">
        <v>0</v>
      </c>
      <c r="AW84" s="26">
        <v>0</v>
      </c>
      <c r="AX84" s="26">
        <v>0</v>
      </c>
      <c r="AY84" s="26">
        <v>0</v>
      </c>
      <c r="AZ84" s="23">
        <v>0</v>
      </c>
      <c r="BA84" s="26">
        <v>0</v>
      </c>
      <c r="BB84" s="26">
        <v>0</v>
      </c>
      <c r="BC84" s="26">
        <v>0</v>
      </c>
      <c r="BD84" s="26">
        <v>0</v>
      </c>
      <c r="BE84" s="26">
        <v>0</v>
      </c>
      <c r="BF84" s="26">
        <v>0</v>
      </c>
      <c r="BG84" s="26">
        <f>SUM(AU84:BF84)</f>
        <v>0</v>
      </c>
      <c r="BH84" s="238"/>
    </row>
    <row r="85" spans="1:226" ht="21" customHeight="1" x14ac:dyDescent="0.2">
      <c r="A85" s="93" t="s">
        <v>217</v>
      </c>
      <c r="B85" s="113"/>
      <c r="C85" s="114" t="s">
        <v>218</v>
      </c>
      <c r="D85" s="93">
        <f>SUM(D86:D91)</f>
        <v>9145579668</v>
      </c>
      <c r="E85" s="93">
        <f t="shared" ref="E85:BF85" si="53">SUM(E86:E91)</f>
        <v>394618183</v>
      </c>
      <c r="F85" s="93">
        <f t="shared" si="53"/>
        <v>287668183</v>
      </c>
      <c r="G85" s="93">
        <f>SUM(G86:G91)</f>
        <v>9252529668</v>
      </c>
      <c r="H85" s="93">
        <f>SUM(H86:H91)</f>
        <v>6086387977.6800003</v>
      </c>
      <c r="I85" s="93">
        <f t="shared" si="53"/>
        <v>1006033924.99</v>
      </c>
      <c r="J85" s="93">
        <f t="shared" si="53"/>
        <v>1558057970.8099999</v>
      </c>
      <c r="K85" s="93">
        <f t="shared" si="53"/>
        <v>0</v>
      </c>
      <c r="L85" s="93">
        <f t="shared" si="53"/>
        <v>0</v>
      </c>
      <c r="M85" s="93">
        <f>SUM(M86:M91)</f>
        <v>0</v>
      </c>
      <c r="N85" s="93">
        <f t="shared" si="53"/>
        <v>0</v>
      </c>
      <c r="O85" s="93">
        <f t="shared" si="53"/>
        <v>0</v>
      </c>
      <c r="P85" s="93">
        <f t="shared" si="53"/>
        <v>0</v>
      </c>
      <c r="Q85" s="93">
        <f t="shared" si="53"/>
        <v>0</v>
      </c>
      <c r="R85" s="93">
        <f t="shared" si="53"/>
        <v>0</v>
      </c>
      <c r="S85" s="93">
        <f t="shared" si="53"/>
        <v>0</v>
      </c>
      <c r="T85" s="93">
        <f t="shared" si="53"/>
        <v>8650479873.4799995</v>
      </c>
      <c r="U85" s="93">
        <f t="shared" si="53"/>
        <v>4825820914.8999996</v>
      </c>
      <c r="V85" s="93">
        <f t="shared" si="53"/>
        <v>758397141.53999996</v>
      </c>
      <c r="W85" s="93">
        <f t="shared" si="53"/>
        <v>244538300.38999999</v>
      </c>
      <c r="X85" s="93">
        <f t="shared" si="53"/>
        <v>0</v>
      </c>
      <c r="Y85" s="93">
        <f t="shared" si="53"/>
        <v>0</v>
      </c>
      <c r="Z85" s="93">
        <f>SUM(Z86:Z91)</f>
        <v>0</v>
      </c>
      <c r="AA85" s="93">
        <f t="shared" si="53"/>
        <v>0</v>
      </c>
      <c r="AB85" s="93">
        <f t="shared" si="53"/>
        <v>0</v>
      </c>
      <c r="AC85" s="93">
        <f t="shared" si="53"/>
        <v>0</v>
      </c>
      <c r="AD85" s="93">
        <f t="shared" si="53"/>
        <v>0</v>
      </c>
      <c r="AE85" s="93">
        <f t="shared" si="53"/>
        <v>0</v>
      </c>
      <c r="AF85" s="93">
        <f t="shared" si="53"/>
        <v>0</v>
      </c>
      <c r="AG85" s="93">
        <f t="shared" si="53"/>
        <v>5828756356.8299999</v>
      </c>
      <c r="AH85" s="93">
        <f t="shared" si="53"/>
        <v>14332361.65</v>
      </c>
      <c r="AI85" s="93">
        <f t="shared" si="53"/>
        <v>480016333.75</v>
      </c>
      <c r="AJ85" s="93">
        <f t="shared" si="53"/>
        <v>570091839.82000005</v>
      </c>
      <c r="AK85" s="93">
        <f t="shared" si="53"/>
        <v>0</v>
      </c>
      <c r="AL85" s="93">
        <f t="shared" si="53"/>
        <v>0</v>
      </c>
      <c r="AM85" s="93">
        <f>SUM(AM86:AM91)</f>
        <v>0</v>
      </c>
      <c r="AN85" s="93">
        <f t="shared" si="53"/>
        <v>0</v>
      </c>
      <c r="AO85" s="93">
        <f t="shared" si="53"/>
        <v>0</v>
      </c>
      <c r="AP85" s="93">
        <f t="shared" si="53"/>
        <v>0</v>
      </c>
      <c r="AQ85" s="93">
        <f t="shared" si="53"/>
        <v>0</v>
      </c>
      <c r="AR85" s="93">
        <f t="shared" si="53"/>
        <v>0</v>
      </c>
      <c r="AS85" s="93">
        <f t="shared" si="53"/>
        <v>0</v>
      </c>
      <c r="AT85" s="93">
        <f t="shared" si="53"/>
        <v>1064440535.22</v>
      </c>
      <c r="AU85" s="93">
        <f t="shared" si="53"/>
        <v>14248982.65</v>
      </c>
      <c r="AV85" s="93">
        <f t="shared" si="53"/>
        <v>480099712.75</v>
      </c>
      <c r="AW85" s="93">
        <f t="shared" si="53"/>
        <v>570091839.82000005</v>
      </c>
      <c r="AX85" s="93">
        <f t="shared" si="53"/>
        <v>0</v>
      </c>
      <c r="AY85" s="93">
        <f t="shared" si="53"/>
        <v>0</v>
      </c>
      <c r="AZ85" s="93">
        <f>SUM(AZ86:AZ91)</f>
        <v>0</v>
      </c>
      <c r="BA85" s="93">
        <f t="shared" si="53"/>
        <v>0</v>
      </c>
      <c r="BB85" s="93">
        <f t="shared" si="53"/>
        <v>0</v>
      </c>
      <c r="BC85" s="93">
        <f t="shared" si="53"/>
        <v>0</v>
      </c>
      <c r="BD85" s="93">
        <f t="shared" si="53"/>
        <v>0</v>
      </c>
      <c r="BE85" s="93">
        <f t="shared" si="53"/>
        <v>0</v>
      </c>
      <c r="BF85" s="93">
        <f t="shared" si="53"/>
        <v>0</v>
      </c>
      <c r="BG85" s="93">
        <f>SUM(BG86:BG91)</f>
        <v>1064440535.22</v>
      </c>
      <c r="BH85" s="238"/>
    </row>
    <row r="86" spans="1:226" ht="21" customHeight="1" x14ac:dyDescent="0.2">
      <c r="A86" s="26" t="s">
        <v>219</v>
      </c>
      <c r="B86" s="127" t="s">
        <v>74</v>
      </c>
      <c r="C86" s="128" t="s">
        <v>220</v>
      </c>
      <c r="D86" s="23">
        <v>100000</v>
      </c>
      <c r="E86" s="23">
        <v>234950000</v>
      </c>
      <c r="F86" s="23">
        <v>0</v>
      </c>
      <c r="G86" s="26">
        <f t="shared" ref="G86:G91" si="54">SUM(D86:E86)-F86</f>
        <v>235050000</v>
      </c>
      <c r="H86" s="26">
        <v>50000</v>
      </c>
      <c r="I86" s="26">
        <v>125618800</v>
      </c>
      <c r="J86" s="26">
        <v>106950000</v>
      </c>
      <c r="K86" s="26">
        <v>0</v>
      </c>
      <c r="L86" s="26">
        <v>0</v>
      </c>
      <c r="M86" s="23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f t="shared" ref="T86:T91" si="55">SUM(H86:S86)</f>
        <v>232618800</v>
      </c>
      <c r="U86" s="26">
        <v>0</v>
      </c>
      <c r="V86" s="26">
        <v>15000</v>
      </c>
      <c r="W86" s="26">
        <v>232568800</v>
      </c>
      <c r="X86" s="26">
        <v>0</v>
      </c>
      <c r="Y86" s="26">
        <v>0</v>
      </c>
      <c r="Z86" s="23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f t="shared" ref="AG86:AG91" si="56">SUM(U86:AF86)</f>
        <v>232583800</v>
      </c>
      <c r="AH86" s="26">
        <v>0</v>
      </c>
      <c r="AI86" s="26">
        <v>15000</v>
      </c>
      <c r="AJ86" s="26">
        <v>7370733</v>
      </c>
      <c r="AK86" s="26">
        <v>0</v>
      </c>
      <c r="AL86" s="26">
        <v>0</v>
      </c>
      <c r="AM86" s="23">
        <v>0</v>
      </c>
      <c r="AN86" s="26">
        <v>0</v>
      </c>
      <c r="AO86" s="26">
        <v>0</v>
      </c>
      <c r="AP86" s="26">
        <v>0</v>
      </c>
      <c r="AQ86" s="26">
        <v>0</v>
      </c>
      <c r="AR86" s="26">
        <v>0</v>
      </c>
      <c r="AS86" s="26">
        <v>0</v>
      </c>
      <c r="AT86" s="26">
        <f t="shared" ref="AT86:AT91" si="57">SUM(AH86:AS86)</f>
        <v>7385733</v>
      </c>
      <c r="AU86" s="26">
        <v>0</v>
      </c>
      <c r="AV86" s="26">
        <v>15000</v>
      </c>
      <c r="AW86" s="26">
        <v>7370733</v>
      </c>
      <c r="AX86" s="26">
        <v>0</v>
      </c>
      <c r="AY86" s="26">
        <v>0</v>
      </c>
      <c r="AZ86" s="23">
        <v>0</v>
      </c>
      <c r="BA86" s="26">
        <v>0</v>
      </c>
      <c r="BB86" s="26">
        <v>0</v>
      </c>
      <c r="BC86" s="26">
        <v>0</v>
      </c>
      <c r="BD86" s="26">
        <v>0</v>
      </c>
      <c r="BE86" s="26">
        <v>0</v>
      </c>
      <c r="BF86" s="26">
        <v>0</v>
      </c>
      <c r="BG86" s="26">
        <f t="shared" ref="BG86:BG91" si="58">SUM(AU86:BF86)</f>
        <v>7385733</v>
      </c>
      <c r="BH86" s="238"/>
    </row>
    <row r="87" spans="1:226" ht="21" customHeight="1" x14ac:dyDescent="0.2">
      <c r="A87" s="26" t="s">
        <v>221</v>
      </c>
      <c r="B87" s="127">
        <v>10</v>
      </c>
      <c r="C87" s="128" t="s">
        <v>222</v>
      </c>
      <c r="D87" s="23">
        <v>500000000</v>
      </c>
      <c r="E87" s="23">
        <v>0</v>
      </c>
      <c r="F87" s="23">
        <v>128000000</v>
      </c>
      <c r="G87" s="26">
        <f t="shared" si="54"/>
        <v>372000000</v>
      </c>
      <c r="H87" s="26">
        <v>463977435</v>
      </c>
      <c r="I87" s="26">
        <v>0</v>
      </c>
      <c r="J87" s="26">
        <v>-125618800</v>
      </c>
      <c r="K87" s="26">
        <v>0</v>
      </c>
      <c r="L87" s="26">
        <v>0</v>
      </c>
      <c r="M87" s="23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f t="shared" si="55"/>
        <v>338358635</v>
      </c>
      <c r="U87" s="26">
        <v>283808960</v>
      </c>
      <c r="V87" s="26">
        <v>180168475</v>
      </c>
      <c r="W87" s="26">
        <v>-125618800</v>
      </c>
      <c r="X87" s="26">
        <v>0</v>
      </c>
      <c r="Y87" s="26">
        <v>0</v>
      </c>
      <c r="Z87" s="23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f t="shared" si="56"/>
        <v>338358635</v>
      </c>
      <c r="AH87" s="26">
        <v>0</v>
      </c>
      <c r="AI87" s="26">
        <v>14096353.33</v>
      </c>
      <c r="AJ87" s="26">
        <v>28631915</v>
      </c>
      <c r="AK87" s="26">
        <v>0</v>
      </c>
      <c r="AL87" s="26">
        <v>0</v>
      </c>
      <c r="AM87" s="23">
        <v>0</v>
      </c>
      <c r="AN87" s="26">
        <v>0</v>
      </c>
      <c r="AO87" s="26">
        <v>0</v>
      </c>
      <c r="AP87" s="26">
        <v>0</v>
      </c>
      <c r="AQ87" s="26">
        <v>0</v>
      </c>
      <c r="AR87" s="26">
        <v>0</v>
      </c>
      <c r="AS87" s="26">
        <v>0</v>
      </c>
      <c r="AT87" s="26">
        <f t="shared" si="57"/>
        <v>42728268.329999998</v>
      </c>
      <c r="AU87" s="26">
        <v>0</v>
      </c>
      <c r="AV87" s="26">
        <v>14096353.33</v>
      </c>
      <c r="AW87" s="26">
        <v>28631915</v>
      </c>
      <c r="AX87" s="26">
        <v>0</v>
      </c>
      <c r="AY87" s="26">
        <v>0</v>
      </c>
      <c r="AZ87" s="23">
        <v>0</v>
      </c>
      <c r="BA87" s="26">
        <v>0</v>
      </c>
      <c r="BB87" s="26">
        <v>0</v>
      </c>
      <c r="BC87" s="26">
        <v>0</v>
      </c>
      <c r="BD87" s="26">
        <v>0</v>
      </c>
      <c r="BE87" s="26">
        <v>0</v>
      </c>
      <c r="BF87" s="26">
        <v>0</v>
      </c>
      <c r="BG87" s="26">
        <f t="shared" si="58"/>
        <v>42728268.329999998</v>
      </c>
      <c r="BH87" s="238"/>
    </row>
    <row r="88" spans="1:226" ht="21" customHeight="1" x14ac:dyDescent="0.2">
      <c r="A88" s="26" t="s">
        <v>223</v>
      </c>
      <c r="B88" s="127" t="s">
        <v>74</v>
      </c>
      <c r="C88" s="128" t="s">
        <v>224</v>
      </c>
      <c r="D88" s="26">
        <v>218000000</v>
      </c>
      <c r="E88" s="23">
        <v>31668183</v>
      </c>
      <c r="F88" s="23">
        <v>0</v>
      </c>
      <c r="G88" s="26">
        <f t="shared" si="54"/>
        <v>249668183</v>
      </c>
      <c r="H88" s="26">
        <v>198000000</v>
      </c>
      <c r="I88" s="26">
        <v>0</v>
      </c>
      <c r="J88" s="26">
        <v>30295460</v>
      </c>
      <c r="K88" s="26">
        <v>0</v>
      </c>
      <c r="L88" s="26">
        <v>0</v>
      </c>
      <c r="M88" s="23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f t="shared" si="55"/>
        <v>228295460</v>
      </c>
      <c r="U88" s="26">
        <v>14332361.65</v>
      </c>
      <c r="V88" s="26">
        <v>13547342.310000001</v>
      </c>
      <c r="W88" s="26">
        <v>13138401.75</v>
      </c>
      <c r="X88" s="26">
        <v>0</v>
      </c>
      <c r="Y88" s="26">
        <v>0</v>
      </c>
      <c r="Z88" s="23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f t="shared" si="56"/>
        <v>41018105.710000001</v>
      </c>
      <c r="AH88" s="26">
        <v>14332361.65</v>
      </c>
      <c r="AI88" s="26">
        <v>13492628.699999999</v>
      </c>
      <c r="AJ88" s="26">
        <v>13073801.52</v>
      </c>
      <c r="AK88" s="26">
        <v>0</v>
      </c>
      <c r="AL88" s="26">
        <v>0</v>
      </c>
      <c r="AM88" s="23">
        <v>0</v>
      </c>
      <c r="AN88" s="26">
        <v>0</v>
      </c>
      <c r="AO88" s="26">
        <v>0</v>
      </c>
      <c r="AP88" s="26">
        <v>0</v>
      </c>
      <c r="AQ88" s="26">
        <v>0</v>
      </c>
      <c r="AR88" s="26">
        <v>0</v>
      </c>
      <c r="AS88" s="26">
        <v>0</v>
      </c>
      <c r="AT88" s="26">
        <f t="shared" si="57"/>
        <v>40898791.870000005</v>
      </c>
      <c r="AU88" s="26">
        <v>14248982.65</v>
      </c>
      <c r="AV88" s="26">
        <v>13576007.699999999</v>
      </c>
      <c r="AW88" s="26">
        <v>13073801.52</v>
      </c>
      <c r="AX88" s="26">
        <v>0</v>
      </c>
      <c r="AY88" s="26">
        <v>0</v>
      </c>
      <c r="AZ88" s="23">
        <v>0</v>
      </c>
      <c r="BA88" s="26">
        <v>0</v>
      </c>
      <c r="BB88" s="26">
        <v>0</v>
      </c>
      <c r="BC88" s="26">
        <v>0</v>
      </c>
      <c r="BD88" s="26">
        <v>0</v>
      </c>
      <c r="BE88" s="26">
        <v>0</v>
      </c>
      <c r="BF88" s="26">
        <v>0</v>
      </c>
      <c r="BG88" s="26">
        <f t="shared" si="58"/>
        <v>40898791.870000005</v>
      </c>
      <c r="BH88" s="238"/>
    </row>
    <row r="89" spans="1:226" ht="21" customHeight="1" x14ac:dyDescent="0.2">
      <c r="A89" s="26" t="s">
        <v>225</v>
      </c>
      <c r="B89" s="127" t="s">
        <v>74</v>
      </c>
      <c r="C89" s="128" t="s">
        <v>226</v>
      </c>
      <c r="D89" s="26">
        <v>7585379515</v>
      </c>
      <c r="E89" s="23">
        <v>128000000</v>
      </c>
      <c r="F89" s="23">
        <v>128000000</v>
      </c>
      <c r="G89" s="26">
        <f t="shared" si="54"/>
        <v>7585379515</v>
      </c>
      <c r="H89" s="26">
        <v>5420960542.6800003</v>
      </c>
      <c r="I89" s="26">
        <v>823415124.99000001</v>
      </c>
      <c r="J89" s="26">
        <v>981144650.80999994</v>
      </c>
      <c r="K89" s="26">
        <v>0</v>
      </c>
      <c r="L89" s="26">
        <v>0</v>
      </c>
      <c r="M89" s="23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f t="shared" si="55"/>
        <v>7225520318.4799995</v>
      </c>
      <c r="U89" s="26">
        <v>4527679593.25</v>
      </c>
      <c r="V89" s="26">
        <v>564036324.23000002</v>
      </c>
      <c r="W89" s="26">
        <v>124449898.64</v>
      </c>
      <c r="X89" s="26">
        <v>0</v>
      </c>
      <c r="Y89" s="26">
        <v>0</v>
      </c>
      <c r="Z89" s="23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f t="shared" si="56"/>
        <v>5216165816.1199999</v>
      </c>
      <c r="AH89" s="26">
        <v>0</v>
      </c>
      <c r="AI89" s="26">
        <v>451782351.72000003</v>
      </c>
      <c r="AJ89" s="26">
        <v>521015390.30000001</v>
      </c>
      <c r="AK89" s="26">
        <v>0</v>
      </c>
      <c r="AL89" s="26">
        <v>0</v>
      </c>
      <c r="AM89" s="23">
        <v>0</v>
      </c>
      <c r="AN89" s="26">
        <v>0</v>
      </c>
      <c r="AO89" s="26">
        <v>0</v>
      </c>
      <c r="AP89" s="26">
        <v>0</v>
      </c>
      <c r="AQ89" s="26">
        <v>0</v>
      </c>
      <c r="AR89" s="26">
        <v>0</v>
      </c>
      <c r="AS89" s="26">
        <v>0</v>
      </c>
      <c r="AT89" s="26">
        <f t="shared" si="57"/>
        <v>972797742.01999998</v>
      </c>
      <c r="AU89" s="26">
        <v>0</v>
      </c>
      <c r="AV89" s="26">
        <v>451782351.72000003</v>
      </c>
      <c r="AW89" s="26">
        <v>521015390.30000001</v>
      </c>
      <c r="AX89" s="26">
        <v>0</v>
      </c>
      <c r="AY89" s="26">
        <v>0</v>
      </c>
      <c r="AZ89" s="23">
        <v>0</v>
      </c>
      <c r="BA89" s="26">
        <v>0</v>
      </c>
      <c r="BB89" s="26">
        <v>0</v>
      </c>
      <c r="BC89" s="26">
        <v>0</v>
      </c>
      <c r="BD89" s="26">
        <v>0</v>
      </c>
      <c r="BE89" s="26">
        <v>0</v>
      </c>
      <c r="BF89" s="26">
        <v>0</v>
      </c>
      <c r="BG89" s="26">
        <f t="shared" si="58"/>
        <v>972797742.01999998</v>
      </c>
      <c r="BH89" s="238"/>
    </row>
    <row r="90" spans="1:226" ht="21" customHeight="1" x14ac:dyDescent="0.2">
      <c r="A90" s="26" t="s">
        <v>227</v>
      </c>
      <c r="B90" s="127" t="s">
        <v>74</v>
      </c>
      <c r="C90" s="128" t="s">
        <v>228</v>
      </c>
      <c r="D90" s="26">
        <v>781850153</v>
      </c>
      <c r="E90" s="23">
        <v>0</v>
      </c>
      <c r="F90" s="23">
        <v>31668183</v>
      </c>
      <c r="G90" s="26">
        <f t="shared" si="54"/>
        <v>750181970</v>
      </c>
      <c r="H90" s="26">
        <v>400000</v>
      </c>
      <c r="I90" s="26">
        <v>0</v>
      </c>
      <c r="J90" s="26">
        <v>565286660</v>
      </c>
      <c r="K90" s="26">
        <v>0</v>
      </c>
      <c r="L90" s="26">
        <v>0</v>
      </c>
      <c r="M90" s="23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f t="shared" si="55"/>
        <v>565686660</v>
      </c>
      <c r="U90" s="26">
        <v>0</v>
      </c>
      <c r="V90" s="26">
        <v>130000</v>
      </c>
      <c r="W90" s="26">
        <v>0</v>
      </c>
      <c r="X90" s="26">
        <v>0</v>
      </c>
      <c r="Y90" s="26">
        <v>0</v>
      </c>
      <c r="Z90" s="23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f t="shared" si="56"/>
        <v>130000</v>
      </c>
      <c r="AH90" s="26">
        <v>0</v>
      </c>
      <c r="AI90" s="26">
        <v>130000</v>
      </c>
      <c r="AJ90" s="26">
        <v>0</v>
      </c>
      <c r="AK90" s="26">
        <v>0</v>
      </c>
      <c r="AL90" s="26">
        <v>0</v>
      </c>
      <c r="AM90" s="23">
        <v>0</v>
      </c>
      <c r="AN90" s="26">
        <v>0</v>
      </c>
      <c r="AO90" s="26">
        <v>0</v>
      </c>
      <c r="AP90" s="26">
        <v>0</v>
      </c>
      <c r="AQ90" s="26">
        <v>0</v>
      </c>
      <c r="AR90" s="26">
        <v>0</v>
      </c>
      <c r="AS90" s="26">
        <v>0</v>
      </c>
      <c r="AT90" s="26">
        <f t="shared" si="57"/>
        <v>130000</v>
      </c>
      <c r="AU90" s="26">
        <v>0</v>
      </c>
      <c r="AV90" s="26">
        <v>130000</v>
      </c>
      <c r="AW90" s="26">
        <v>0</v>
      </c>
      <c r="AX90" s="26">
        <v>0</v>
      </c>
      <c r="AY90" s="26">
        <v>0</v>
      </c>
      <c r="AZ90" s="23">
        <v>0</v>
      </c>
      <c r="BA90" s="26">
        <v>0</v>
      </c>
      <c r="BB90" s="26">
        <v>0</v>
      </c>
      <c r="BC90" s="26">
        <v>0</v>
      </c>
      <c r="BD90" s="26">
        <v>0</v>
      </c>
      <c r="BE90" s="26">
        <v>0</v>
      </c>
      <c r="BF90" s="26">
        <v>0</v>
      </c>
      <c r="BG90" s="26">
        <f t="shared" si="58"/>
        <v>130000</v>
      </c>
      <c r="BH90" s="238"/>
    </row>
    <row r="91" spans="1:226" ht="21" customHeight="1" x14ac:dyDescent="0.2">
      <c r="A91" s="26" t="s">
        <v>229</v>
      </c>
      <c r="B91" s="127" t="s">
        <v>74</v>
      </c>
      <c r="C91" s="128" t="s">
        <v>230</v>
      </c>
      <c r="D91" s="23">
        <v>60250000</v>
      </c>
      <c r="E91" s="23">
        <v>0</v>
      </c>
      <c r="F91" s="23">
        <v>0</v>
      </c>
      <c r="G91" s="26">
        <f t="shared" si="54"/>
        <v>60250000</v>
      </c>
      <c r="H91" s="26">
        <v>3000000</v>
      </c>
      <c r="I91" s="26">
        <v>57000000</v>
      </c>
      <c r="J91" s="26">
        <v>0</v>
      </c>
      <c r="K91" s="26">
        <v>0</v>
      </c>
      <c r="L91" s="26">
        <v>0</v>
      </c>
      <c r="M91" s="23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f t="shared" si="55"/>
        <v>60000000</v>
      </c>
      <c r="U91" s="26">
        <v>0</v>
      </c>
      <c r="V91" s="26">
        <v>500000</v>
      </c>
      <c r="W91" s="26">
        <v>0</v>
      </c>
      <c r="X91" s="26">
        <v>0</v>
      </c>
      <c r="Y91" s="26">
        <v>0</v>
      </c>
      <c r="Z91" s="23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f t="shared" si="56"/>
        <v>500000</v>
      </c>
      <c r="AH91" s="26">
        <v>0</v>
      </c>
      <c r="AI91" s="26">
        <v>500000</v>
      </c>
      <c r="AJ91" s="26">
        <v>0</v>
      </c>
      <c r="AK91" s="26">
        <v>0</v>
      </c>
      <c r="AL91" s="26">
        <v>0</v>
      </c>
      <c r="AM91" s="23">
        <v>0</v>
      </c>
      <c r="AN91" s="26">
        <v>0</v>
      </c>
      <c r="AO91" s="26">
        <v>0</v>
      </c>
      <c r="AP91" s="26">
        <v>0</v>
      </c>
      <c r="AQ91" s="26">
        <v>0</v>
      </c>
      <c r="AR91" s="26">
        <v>0</v>
      </c>
      <c r="AS91" s="26">
        <v>0</v>
      </c>
      <c r="AT91" s="26">
        <f t="shared" si="57"/>
        <v>500000</v>
      </c>
      <c r="AU91" s="26">
        <v>0</v>
      </c>
      <c r="AV91" s="26">
        <v>500000</v>
      </c>
      <c r="AW91" s="26">
        <v>0</v>
      </c>
      <c r="AX91" s="26">
        <v>0</v>
      </c>
      <c r="AY91" s="26">
        <v>0</v>
      </c>
      <c r="AZ91" s="23">
        <v>0</v>
      </c>
      <c r="BA91" s="26">
        <v>0</v>
      </c>
      <c r="BB91" s="26">
        <v>0</v>
      </c>
      <c r="BC91" s="26">
        <v>0</v>
      </c>
      <c r="BD91" s="26">
        <v>0</v>
      </c>
      <c r="BE91" s="26">
        <v>0</v>
      </c>
      <c r="BF91" s="26">
        <v>0</v>
      </c>
      <c r="BG91" s="26">
        <f t="shared" si="58"/>
        <v>500000</v>
      </c>
      <c r="BH91" s="238"/>
    </row>
    <row r="92" spans="1:226" ht="21" customHeight="1" x14ac:dyDescent="0.2">
      <c r="A92" s="93" t="s">
        <v>231</v>
      </c>
      <c r="B92" s="113"/>
      <c r="C92" s="114" t="s">
        <v>232</v>
      </c>
      <c r="D92" s="93">
        <f>SUM(D93:D97)</f>
        <v>1020634930</v>
      </c>
      <c r="E92" s="93">
        <f>SUM(E93:E97)</f>
        <v>0</v>
      </c>
      <c r="F92" s="93">
        <f>SUM(F93:F97)</f>
        <v>0</v>
      </c>
      <c r="G92" s="93">
        <f>SUM(G93:G97)</f>
        <v>1020634930</v>
      </c>
      <c r="H92" s="93">
        <f>SUM(H93:H97)</f>
        <v>58500000</v>
      </c>
      <c r="I92" s="93">
        <f t="shared" ref="I92:BG92" si="59">SUM(I93:I97)</f>
        <v>962134930</v>
      </c>
      <c r="J92" s="93">
        <f t="shared" si="59"/>
        <v>0</v>
      </c>
      <c r="K92" s="93">
        <f t="shared" si="59"/>
        <v>0</v>
      </c>
      <c r="L92" s="93">
        <f t="shared" si="59"/>
        <v>0</v>
      </c>
      <c r="M92" s="93">
        <f>SUM(M93:M97)</f>
        <v>0</v>
      </c>
      <c r="N92" s="93">
        <f t="shared" si="59"/>
        <v>0</v>
      </c>
      <c r="O92" s="93">
        <f t="shared" si="59"/>
        <v>0</v>
      </c>
      <c r="P92" s="93">
        <f t="shared" si="59"/>
        <v>0</v>
      </c>
      <c r="Q92" s="93">
        <f t="shared" si="59"/>
        <v>0</v>
      </c>
      <c r="R92" s="93">
        <f t="shared" si="59"/>
        <v>0</v>
      </c>
      <c r="S92" s="93">
        <f t="shared" si="59"/>
        <v>0</v>
      </c>
      <c r="T92" s="93">
        <f t="shared" si="59"/>
        <v>1020634930</v>
      </c>
      <c r="U92" s="93">
        <f t="shared" si="59"/>
        <v>4360682.78</v>
      </c>
      <c r="V92" s="93">
        <f t="shared" si="59"/>
        <v>4617917.5599999996</v>
      </c>
      <c r="W92" s="93">
        <f t="shared" si="59"/>
        <v>3907271.3</v>
      </c>
      <c r="X92" s="93">
        <f t="shared" si="59"/>
        <v>0</v>
      </c>
      <c r="Y92" s="93">
        <f t="shared" si="59"/>
        <v>0</v>
      </c>
      <c r="Z92" s="93">
        <f>SUM(Z93:Z97)</f>
        <v>0</v>
      </c>
      <c r="AA92" s="93">
        <f t="shared" si="59"/>
        <v>0</v>
      </c>
      <c r="AB92" s="93">
        <f t="shared" si="59"/>
        <v>0</v>
      </c>
      <c r="AC92" s="93">
        <f t="shared" si="59"/>
        <v>0</v>
      </c>
      <c r="AD92" s="93">
        <f t="shared" si="59"/>
        <v>0</v>
      </c>
      <c r="AE92" s="93">
        <f t="shared" si="59"/>
        <v>0</v>
      </c>
      <c r="AF92" s="93">
        <f t="shared" si="59"/>
        <v>0</v>
      </c>
      <c r="AG92" s="93">
        <f t="shared" si="59"/>
        <v>12885871.640000001</v>
      </c>
      <c r="AH92" s="93">
        <f t="shared" si="59"/>
        <v>4360682.78</v>
      </c>
      <c r="AI92" s="93">
        <f t="shared" si="59"/>
        <v>4617917.5599999996</v>
      </c>
      <c r="AJ92" s="93">
        <f t="shared" si="59"/>
        <v>3165852.39</v>
      </c>
      <c r="AK92" s="93">
        <f t="shared" si="59"/>
        <v>0</v>
      </c>
      <c r="AL92" s="93">
        <f t="shared" si="59"/>
        <v>0</v>
      </c>
      <c r="AM92" s="93">
        <f>SUM(AM93:AM97)</f>
        <v>0</v>
      </c>
      <c r="AN92" s="93">
        <f t="shared" si="59"/>
        <v>0</v>
      </c>
      <c r="AO92" s="93">
        <f t="shared" si="59"/>
        <v>0</v>
      </c>
      <c r="AP92" s="93">
        <f t="shared" si="59"/>
        <v>0</v>
      </c>
      <c r="AQ92" s="93">
        <f t="shared" si="59"/>
        <v>0</v>
      </c>
      <c r="AR92" s="93">
        <f t="shared" si="59"/>
        <v>0</v>
      </c>
      <c r="AS92" s="93">
        <f t="shared" si="59"/>
        <v>0</v>
      </c>
      <c r="AT92" s="93">
        <f t="shared" si="59"/>
        <v>12144452.73</v>
      </c>
      <c r="AU92" s="93">
        <f t="shared" si="59"/>
        <v>4360682.78</v>
      </c>
      <c r="AV92" s="93">
        <f t="shared" si="59"/>
        <v>4617917.5599999996</v>
      </c>
      <c r="AW92" s="93">
        <f t="shared" si="59"/>
        <v>3165852.39</v>
      </c>
      <c r="AX92" s="93">
        <f t="shared" si="59"/>
        <v>0</v>
      </c>
      <c r="AY92" s="93">
        <f t="shared" si="59"/>
        <v>0</v>
      </c>
      <c r="AZ92" s="93">
        <f>SUM(AZ93:AZ97)</f>
        <v>0</v>
      </c>
      <c r="BA92" s="93">
        <f t="shared" si="59"/>
        <v>0</v>
      </c>
      <c r="BB92" s="93">
        <f t="shared" si="59"/>
        <v>0</v>
      </c>
      <c r="BC92" s="93">
        <f t="shared" si="59"/>
        <v>0</v>
      </c>
      <c r="BD92" s="93">
        <f t="shared" si="59"/>
        <v>0</v>
      </c>
      <c r="BE92" s="93">
        <f t="shared" si="59"/>
        <v>0</v>
      </c>
      <c r="BF92" s="93">
        <f t="shared" si="59"/>
        <v>0</v>
      </c>
      <c r="BG92" s="93">
        <f t="shared" si="59"/>
        <v>12144452.73</v>
      </c>
      <c r="BH92" s="238"/>
    </row>
    <row r="93" spans="1:226" s="3" customFormat="1" ht="21" customHeight="1" x14ac:dyDescent="0.2">
      <c r="A93" s="26" t="s">
        <v>233</v>
      </c>
      <c r="B93" s="132">
        <v>10</v>
      </c>
      <c r="C93" s="133" t="s">
        <v>234</v>
      </c>
      <c r="D93" s="50">
        <v>200000000</v>
      </c>
      <c r="E93" s="23">
        <v>0</v>
      </c>
      <c r="F93" s="23">
        <v>0</v>
      </c>
      <c r="G93" s="26">
        <f t="shared" ref="G93:G98" si="60">SUM(D93:E93)-F93</f>
        <v>200000000</v>
      </c>
      <c r="H93" s="26">
        <v>0</v>
      </c>
      <c r="I93" s="26">
        <v>200000000</v>
      </c>
      <c r="J93" s="26">
        <v>0</v>
      </c>
      <c r="K93" s="26">
        <v>0</v>
      </c>
      <c r="L93" s="26">
        <v>0</v>
      </c>
      <c r="M93" s="23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f t="shared" ref="T93:T98" si="61">SUM(H93:S93)</f>
        <v>200000000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3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f t="shared" ref="AG93:AG98" si="62">SUM(U93:AF93)</f>
        <v>0</v>
      </c>
      <c r="AH93" s="26">
        <v>0</v>
      </c>
      <c r="AI93" s="26">
        <v>0</v>
      </c>
      <c r="AJ93" s="26">
        <v>0</v>
      </c>
      <c r="AK93" s="26">
        <v>0</v>
      </c>
      <c r="AL93" s="26">
        <v>0</v>
      </c>
      <c r="AM93" s="23">
        <v>0</v>
      </c>
      <c r="AN93" s="26">
        <v>0</v>
      </c>
      <c r="AO93" s="26">
        <v>0</v>
      </c>
      <c r="AP93" s="26">
        <v>0</v>
      </c>
      <c r="AQ93" s="26">
        <v>0</v>
      </c>
      <c r="AR93" s="26">
        <v>0</v>
      </c>
      <c r="AS93" s="26">
        <v>0</v>
      </c>
      <c r="AT93" s="26">
        <f t="shared" ref="AT93:AT98" si="63">SUM(AH93:AS93)</f>
        <v>0</v>
      </c>
      <c r="AU93" s="26">
        <v>0</v>
      </c>
      <c r="AV93" s="26">
        <v>0</v>
      </c>
      <c r="AW93" s="26">
        <v>0</v>
      </c>
      <c r="AX93" s="26">
        <v>0</v>
      </c>
      <c r="AY93" s="26">
        <v>0</v>
      </c>
      <c r="AZ93" s="23">
        <v>0</v>
      </c>
      <c r="BA93" s="26">
        <v>0</v>
      </c>
      <c r="BB93" s="26">
        <v>0</v>
      </c>
      <c r="BC93" s="26">
        <v>0</v>
      </c>
      <c r="BD93" s="26">
        <v>0</v>
      </c>
      <c r="BE93" s="26">
        <v>0</v>
      </c>
      <c r="BF93" s="26">
        <v>0</v>
      </c>
      <c r="BG93" s="26">
        <f t="shared" ref="BG93:BG98" si="64">SUM(AU93:BF93)</f>
        <v>0</v>
      </c>
      <c r="BH93" s="238"/>
      <c r="BI93" s="214"/>
      <c r="BJ93" s="214"/>
      <c r="BK93" s="214"/>
      <c r="BL93" s="214"/>
      <c r="BM93" s="214"/>
      <c r="BN93" s="214"/>
      <c r="BO93" s="214"/>
      <c r="BP93" s="214"/>
      <c r="BQ93" s="214"/>
      <c r="BR93" s="214"/>
      <c r="BS93" s="214"/>
      <c r="BT93" s="214"/>
      <c r="BU93" s="214"/>
      <c r="BV93" s="214"/>
      <c r="BW93" s="214"/>
      <c r="BX93" s="214"/>
      <c r="BY93" s="214"/>
      <c r="BZ93" s="214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214"/>
      <c r="CL93" s="214"/>
      <c r="CM93" s="214"/>
      <c r="CN93" s="214"/>
      <c r="CO93" s="214"/>
      <c r="CP93" s="214"/>
      <c r="CQ93" s="214"/>
      <c r="CR93" s="214"/>
      <c r="CS93" s="214"/>
      <c r="CT93" s="214"/>
      <c r="CU93" s="214"/>
      <c r="CV93" s="214"/>
      <c r="CW93" s="214"/>
      <c r="CX93" s="214"/>
      <c r="CY93" s="214"/>
      <c r="CZ93" s="214"/>
      <c r="DA93" s="214"/>
      <c r="DB93" s="214"/>
      <c r="DC93" s="214"/>
      <c r="DD93" s="214"/>
      <c r="DE93" s="214"/>
      <c r="DF93" s="214"/>
      <c r="DG93" s="214"/>
      <c r="DH93" s="214"/>
      <c r="DI93" s="214"/>
      <c r="DJ93" s="214"/>
      <c r="DK93" s="214"/>
      <c r="DL93" s="214"/>
      <c r="DM93" s="214"/>
      <c r="DN93" s="214"/>
      <c r="DO93" s="214"/>
      <c r="DP93" s="214"/>
      <c r="DQ93" s="214"/>
      <c r="DR93" s="214"/>
      <c r="DS93" s="214"/>
      <c r="DT93" s="214"/>
      <c r="DU93" s="214"/>
      <c r="DV93" s="214"/>
      <c r="DW93" s="214"/>
      <c r="DX93" s="214"/>
      <c r="DY93" s="214"/>
      <c r="DZ93" s="214"/>
      <c r="EA93" s="214"/>
      <c r="EB93" s="214"/>
      <c r="EC93" s="214"/>
      <c r="ED93" s="214"/>
      <c r="EE93" s="214"/>
      <c r="EF93" s="214"/>
      <c r="EG93" s="214"/>
      <c r="EH93" s="214"/>
      <c r="EI93" s="214"/>
      <c r="EJ93" s="214"/>
      <c r="EK93" s="214"/>
      <c r="EL93" s="214"/>
      <c r="EM93" s="214"/>
      <c r="EN93" s="214"/>
      <c r="EO93" s="214"/>
      <c r="EP93" s="214"/>
      <c r="EQ93" s="214"/>
      <c r="ER93" s="214"/>
      <c r="ES93" s="214"/>
      <c r="ET93" s="214"/>
      <c r="EU93" s="214"/>
      <c r="EV93" s="214"/>
      <c r="EW93" s="214"/>
      <c r="EX93" s="214"/>
      <c r="EY93" s="214"/>
      <c r="EZ93" s="214"/>
      <c r="FA93" s="214"/>
      <c r="FB93" s="214"/>
      <c r="FC93" s="214"/>
      <c r="FD93" s="214"/>
      <c r="FE93" s="214"/>
      <c r="FF93" s="214"/>
      <c r="FG93" s="214"/>
      <c r="FH93" s="214"/>
      <c r="FI93" s="214"/>
      <c r="FJ93" s="214"/>
      <c r="FK93" s="214"/>
      <c r="FL93" s="214"/>
      <c r="FM93" s="214"/>
      <c r="FN93" s="214"/>
      <c r="FO93" s="214"/>
      <c r="FP93" s="214"/>
      <c r="FQ93" s="214"/>
      <c r="FR93" s="214"/>
      <c r="FS93" s="214"/>
      <c r="FT93" s="214"/>
      <c r="FU93" s="214"/>
      <c r="FV93" s="214"/>
      <c r="FW93" s="214"/>
      <c r="FX93" s="214"/>
      <c r="FY93" s="214"/>
      <c r="FZ93" s="214"/>
      <c r="GA93" s="214"/>
      <c r="GB93" s="214"/>
      <c r="GC93" s="214"/>
      <c r="GD93" s="214"/>
      <c r="GE93" s="214"/>
      <c r="GF93" s="214"/>
      <c r="GG93" s="214"/>
      <c r="GH93" s="214"/>
      <c r="GI93" s="214"/>
      <c r="GJ93" s="214"/>
      <c r="GK93" s="214"/>
      <c r="GL93" s="214"/>
      <c r="GM93" s="214"/>
      <c r="GN93" s="214"/>
      <c r="GO93" s="214"/>
      <c r="GP93" s="214"/>
      <c r="GQ93" s="214"/>
      <c r="GR93" s="214"/>
      <c r="GS93" s="214"/>
      <c r="GT93" s="214"/>
      <c r="GU93" s="214"/>
      <c r="GV93" s="214"/>
      <c r="GW93" s="214"/>
      <c r="GX93" s="214"/>
      <c r="GY93" s="214"/>
      <c r="GZ93" s="214"/>
      <c r="HA93" s="214"/>
      <c r="HB93" s="214"/>
      <c r="HC93" s="214"/>
      <c r="HD93" s="214"/>
      <c r="HE93" s="214"/>
      <c r="HF93" s="214"/>
      <c r="HG93" s="214"/>
      <c r="HH93" s="214"/>
      <c r="HI93" s="214"/>
      <c r="HJ93" s="214"/>
      <c r="HK93" s="214"/>
      <c r="HL93" s="214"/>
      <c r="HM93" s="214"/>
      <c r="HN93" s="214"/>
      <c r="HO93" s="214"/>
      <c r="HP93" s="214"/>
      <c r="HQ93" s="214"/>
      <c r="HR93" s="214"/>
    </row>
    <row r="94" spans="1:226" s="3" customFormat="1" ht="21" customHeight="1" x14ac:dyDescent="0.2">
      <c r="A94" s="26" t="s">
        <v>235</v>
      </c>
      <c r="B94" s="129">
        <v>10</v>
      </c>
      <c r="C94" s="117" t="s">
        <v>236</v>
      </c>
      <c r="D94" s="23">
        <v>262134930</v>
      </c>
      <c r="E94" s="23">
        <v>0</v>
      </c>
      <c r="F94" s="23">
        <v>0</v>
      </c>
      <c r="G94" s="26">
        <f t="shared" si="60"/>
        <v>262134930</v>
      </c>
      <c r="H94" s="26">
        <v>0</v>
      </c>
      <c r="I94" s="26">
        <v>262134930</v>
      </c>
      <c r="J94" s="26">
        <v>0</v>
      </c>
      <c r="K94" s="26">
        <v>0</v>
      </c>
      <c r="L94" s="26">
        <v>0</v>
      </c>
      <c r="M94" s="23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f t="shared" si="61"/>
        <v>262134930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3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f t="shared" si="62"/>
        <v>0</v>
      </c>
      <c r="AH94" s="26">
        <v>0</v>
      </c>
      <c r="AI94" s="26">
        <v>0</v>
      </c>
      <c r="AJ94" s="26">
        <v>0</v>
      </c>
      <c r="AK94" s="26">
        <v>0</v>
      </c>
      <c r="AL94" s="26">
        <v>0</v>
      </c>
      <c r="AM94" s="23">
        <v>0</v>
      </c>
      <c r="AN94" s="26">
        <v>0</v>
      </c>
      <c r="AO94" s="26">
        <v>0</v>
      </c>
      <c r="AP94" s="26">
        <v>0</v>
      </c>
      <c r="AQ94" s="26">
        <v>0</v>
      </c>
      <c r="AR94" s="26">
        <v>0</v>
      </c>
      <c r="AS94" s="26">
        <v>0</v>
      </c>
      <c r="AT94" s="26">
        <f t="shared" si="63"/>
        <v>0</v>
      </c>
      <c r="AU94" s="26">
        <v>0</v>
      </c>
      <c r="AV94" s="26">
        <v>0</v>
      </c>
      <c r="AW94" s="26">
        <v>0</v>
      </c>
      <c r="AX94" s="26">
        <v>0</v>
      </c>
      <c r="AY94" s="26">
        <v>0</v>
      </c>
      <c r="AZ94" s="23">
        <v>0</v>
      </c>
      <c r="BA94" s="26">
        <v>0</v>
      </c>
      <c r="BB94" s="26">
        <v>0</v>
      </c>
      <c r="BC94" s="26">
        <v>0</v>
      </c>
      <c r="BD94" s="26">
        <v>0</v>
      </c>
      <c r="BE94" s="26">
        <v>0</v>
      </c>
      <c r="BF94" s="26">
        <v>0</v>
      </c>
      <c r="BG94" s="26">
        <f t="shared" si="64"/>
        <v>0</v>
      </c>
      <c r="BH94" s="238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4"/>
      <c r="BU94" s="214"/>
      <c r="BV94" s="214"/>
      <c r="BW94" s="214"/>
      <c r="BX94" s="214"/>
      <c r="BY94" s="214"/>
      <c r="BZ94" s="214"/>
      <c r="CA94" s="214"/>
      <c r="CB94" s="214"/>
      <c r="CC94" s="214"/>
      <c r="CD94" s="214"/>
      <c r="CE94" s="214"/>
      <c r="CF94" s="214"/>
      <c r="CG94" s="214"/>
      <c r="CH94" s="214"/>
      <c r="CI94" s="214"/>
      <c r="CJ94" s="214"/>
      <c r="CK94" s="214"/>
      <c r="CL94" s="214"/>
      <c r="CM94" s="214"/>
      <c r="CN94" s="214"/>
      <c r="CO94" s="214"/>
      <c r="CP94" s="214"/>
      <c r="CQ94" s="214"/>
      <c r="CR94" s="214"/>
      <c r="CS94" s="214"/>
      <c r="CT94" s="214"/>
      <c r="CU94" s="214"/>
      <c r="CV94" s="214"/>
      <c r="CW94" s="214"/>
      <c r="CX94" s="214"/>
      <c r="CY94" s="214"/>
      <c r="CZ94" s="214"/>
      <c r="DA94" s="214"/>
      <c r="DB94" s="214"/>
      <c r="DC94" s="214"/>
      <c r="DD94" s="214"/>
      <c r="DE94" s="214"/>
      <c r="DF94" s="214"/>
      <c r="DG94" s="214"/>
      <c r="DH94" s="214"/>
      <c r="DI94" s="214"/>
      <c r="DJ94" s="214"/>
      <c r="DK94" s="214"/>
      <c r="DL94" s="214"/>
      <c r="DM94" s="214"/>
      <c r="DN94" s="214"/>
      <c r="DO94" s="214"/>
      <c r="DP94" s="214"/>
      <c r="DQ94" s="214"/>
      <c r="DR94" s="214"/>
      <c r="DS94" s="214"/>
      <c r="DT94" s="214"/>
      <c r="DU94" s="214"/>
      <c r="DV94" s="214"/>
      <c r="DW94" s="214"/>
      <c r="DX94" s="214"/>
      <c r="DY94" s="214"/>
      <c r="DZ94" s="214"/>
      <c r="EA94" s="214"/>
      <c r="EB94" s="214"/>
      <c r="EC94" s="214"/>
      <c r="ED94" s="214"/>
      <c r="EE94" s="214"/>
      <c r="EF94" s="214"/>
      <c r="EG94" s="214"/>
      <c r="EH94" s="214"/>
      <c r="EI94" s="214"/>
      <c r="EJ94" s="214"/>
      <c r="EK94" s="214"/>
      <c r="EL94" s="214"/>
      <c r="EM94" s="214"/>
      <c r="EN94" s="214"/>
      <c r="EO94" s="214"/>
      <c r="EP94" s="214"/>
      <c r="EQ94" s="214"/>
      <c r="ER94" s="214"/>
      <c r="ES94" s="214"/>
      <c r="ET94" s="214"/>
      <c r="EU94" s="214"/>
      <c r="EV94" s="214"/>
      <c r="EW94" s="214"/>
      <c r="EX94" s="214"/>
      <c r="EY94" s="214"/>
      <c r="EZ94" s="214"/>
      <c r="FA94" s="214"/>
      <c r="FB94" s="214"/>
      <c r="FC94" s="214"/>
      <c r="FD94" s="214"/>
      <c r="FE94" s="214"/>
      <c r="FF94" s="214"/>
      <c r="FG94" s="214"/>
      <c r="FH94" s="214"/>
      <c r="FI94" s="214"/>
      <c r="FJ94" s="214"/>
      <c r="FK94" s="214"/>
      <c r="FL94" s="214"/>
      <c r="FM94" s="214"/>
      <c r="FN94" s="214"/>
      <c r="FO94" s="214"/>
      <c r="FP94" s="214"/>
      <c r="FQ94" s="214"/>
      <c r="FR94" s="214"/>
      <c r="FS94" s="214"/>
      <c r="FT94" s="214"/>
      <c r="FU94" s="214"/>
      <c r="FV94" s="214"/>
      <c r="FW94" s="214"/>
      <c r="FX94" s="214"/>
      <c r="FY94" s="214"/>
      <c r="FZ94" s="214"/>
      <c r="GA94" s="214"/>
      <c r="GB94" s="214"/>
      <c r="GC94" s="214"/>
      <c r="GD94" s="214"/>
      <c r="GE94" s="214"/>
      <c r="GF94" s="214"/>
      <c r="GG94" s="214"/>
      <c r="GH94" s="214"/>
      <c r="GI94" s="214"/>
      <c r="GJ94" s="214"/>
      <c r="GK94" s="214"/>
      <c r="GL94" s="214"/>
      <c r="GM94" s="214"/>
      <c r="GN94" s="214"/>
      <c r="GO94" s="214"/>
      <c r="GP94" s="214"/>
      <c r="GQ94" s="214"/>
      <c r="GR94" s="214"/>
      <c r="GS94" s="214"/>
      <c r="GT94" s="214"/>
      <c r="GU94" s="214"/>
      <c r="GV94" s="214"/>
      <c r="GW94" s="214"/>
      <c r="GX94" s="214"/>
      <c r="GY94" s="214"/>
      <c r="GZ94" s="214"/>
      <c r="HA94" s="214"/>
      <c r="HB94" s="214"/>
      <c r="HC94" s="214"/>
      <c r="HD94" s="214"/>
      <c r="HE94" s="214"/>
      <c r="HF94" s="214"/>
      <c r="HG94" s="214"/>
      <c r="HH94" s="214"/>
      <c r="HI94" s="214"/>
      <c r="HJ94" s="214"/>
      <c r="HK94" s="214"/>
      <c r="HL94" s="214"/>
      <c r="HM94" s="214"/>
      <c r="HN94" s="214"/>
      <c r="HO94" s="214"/>
      <c r="HP94" s="214"/>
      <c r="HQ94" s="214"/>
      <c r="HR94" s="214"/>
    </row>
    <row r="95" spans="1:226" s="3" customFormat="1" ht="21" customHeight="1" x14ac:dyDescent="0.2">
      <c r="A95" s="26" t="s">
        <v>237</v>
      </c>
      <c r="B95" s="127">
        <v>10</v>
      </c>
      <c r="C95" s="128" t="s">
        <v>238</v>
      </c>
      <c r="D95" s="26">
        <v>58500000</v>
      </c>
      <c r="E95" s="23">
        <v>0</v>
      </c>
      <c r="F95" s="23">
        <v>0</v>
      </c>
      <c r="G95" s="26">
        <f t="shared" si="60"/>
        <v>58500000</v>
      </c>
      <c r="H95" s="26">
        <v>58500000</v>
      </c>
      <c r="I95" s="26">
        <v>0</v>
      </c>
      <c r="J95" s="26">
        <v>0</v>
      </c>
      <c r="K95" s="26">
        <v>0</v>
      </c>
      <c r="L95" s="26">
        <v>0</v>
      </c>
      <c r="M95" s="23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f t="shared" si="61"/>
        <v>58500000</v>
      </c>
      <c r="U95" s="26">
        <v>4360682.78</v>
      </c>
      <c r="V95" s="26">
        <v>4617917.5599999996</v>
      </c>
      <c r="W95" s="26">
        <v>3907271.3</v>
      </c>
      <c r="X95" s="26">
        <v>0</v>
      </c>
      <c r="Y95" s="26">
        <v>0</v>
      </c>
      <c r="Z95" s="23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f t="shared" si="62"/>
        <v>12885871.640000001</v>
      </c>
      <c r="AH95" s="26">
        <v>4360682.78</v>
      </c>
      <c r="AI95" s="26">
        <v>4617917.5599999996</v>
      </c>
      <c r="AJ95" s="26">
        <v>3165852.39</v>
      </c>
      <c r="AK95" s="26">
        <v>0</v>
      </c>
      <c r="AL95" s="26">
        <v>0</v>
      </c>
      <c r="AM95" s="23">
        <v>0</v>
      </c>
      <c r="AN95" s="26">
        <v>0</v>
      </c>
      <c r="AO95" s="26">
        <v>0</v>
      </c>
      <c r="AP95" s="26">
        <v>0</v>
      </c>
      <c r="AQ95" s="26">
        <v>0</v>
      </c>
      <c r="AR95" s="26">
        <v>0</v>
      </c>
      <c r="AS95" s="26">
        <v>0</v>
      </c>
      <c r="AT95" s="26">
        <f t="shared" si="63"/>
        <v>12144452.73</v>
      </c>
      <c r="AU95" s="26">
        <v>4360682.78</v>
      </c>
      <c r="AV95" s="26">
        <v>4617917.5599999996</v>
      </c>
      <c r="AW95" s="26">
        <v>3165852.39</v>
      </c>
      <c r="AX95" s="26">
        <v>0</v>
      </c>
      <c r="AY95" s="26">
        <v>0</v>
      </c>
      <c r="AZ95" s="23">
        <v>0</v>
      </c>
      <c r="BA95" s="26">
        <v>0</v>
      </c>
      <c r="BB95" s="26">
        <v>0</v>
      </c>
      <c r="BC95" s="26">
        <v>0</v>
      </c>
      <c r="BD95" s="26">
        <v>0</v>
      </c>
      <c r="BE95" s="26">
        <v>0</v>
      </c>
      <c r="BF95" s="26">
        <v>0</v>
      </c>
      <c r="BG95" s="26">
        <f t="shared" si="64"/>
        <v>12144452.73</v>
      </c>
      <c r="BH95" s="238"/>
      <c r="BI95" s="214"/>
      <c r="BJ95" s="214"/>
      <c r="BK95" s="214"/>
      <c r="BL95" s="214"/>
      <c r="BM95" s="214"/>
      <c r="BN95" s="214"/>
      <c r="BO95" s="214"/>
      <c r="BP95" s="214"/>
      <c r="BQ95" s="214"/>
      <c r="BR95" s="214"/>
      <c r="BS95" s="214"/>
      <c r="BT95" s="214"/>
      <c r="BU95" s="214"/>
      <c r="BV95" s="214"/>
      <c r="BW95" s="214"/>
      <c r="BX95" s="214"/>
      <c r="BY95" s="214"/>
      <c r="BZ95" s="214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214"/>
      <c r="CL95" s="214"/>
      <c r="CM95" s="214"/>
      <c r="CN95" s="214"/>
      <c r="CO95" s="214"/>
      <c r="CP95" s="214"/>
      <c r="CQ95" s="214"/>
      <c r="CR95" s="214"/>
      <c r="CS95" s="214"/>
      <c r="CT95" s="214"/>
      <c r="CU95" s="214"/>
      <c r="CV95" s="214"/>
      <c r="CW95" s="214"/>
      <c r="CX95" s="214"/>
      <c r="CY95" s="214"/>
      <c r="CZ95" s="214"/>
      <c r="DA95" s="214"/>
      <c r="DB95" s="214"/>
      <c r="DC95" s="214"/>
      <c r="DD95" s="214"/>
      <c r="DE95" s="214"/>
      <c r="DF95" s="214"/>
      <c r="DG95" s="214"/>
      <c r="DH95" s="214"/>
      <c r="DI95" s="214"/>
      <c r="DJ95" s="214"/>
      <c r="DK95" s="214"/>
      <c r="DL95" s="214"/>
      <c r="DM95" s="214"/>
      <c r="DN95" s="214"/>
      <c r="DO95" s="214"/>
      <c r="DP95" s="214"/>
      <c r="DQ95" s="214"/>
      <c r="DR95" s="214"/>
      <c r="DS95" s="214"/>
      <c r="DT95" s="214"/>
      <c r="DU95" s="214"/>
      <c r="DV95" s="214"/>
      <c r="DW95" s="214"/>
      <c r="DX95" s="214"/>
      <c r="DY95" s="214"/>
      <c r="DZ95" s="214"/>
      <c r="EA95" s="214"/>
      <c r="EB95" s="214"/>
      <c r="EC95" s="214"/>
      <c r="ED95" s="214"/>
      <c r="EE95" s="214"/>
      <c r="EF95" s="214"/>
      <c r="EG95" s="214"/>
      <c r="EH95" s="214"/>
      <c r="EI95" s="214"/>
      <c r="EJ95" s="214"/>
      <c r="EK95" s="214"/>
      <c r="EL95" s="214"/>
      <c r="EM95" s="214"/>
      <c r="EN95" s="214"/>
      <c r="EO95" s="214"/>
      <c r="EP95" s="214"/>
      <c r="EQ95" s="214"/>
      <c r="ER95" s="214"/>
      <c r="ES95" s="214"/>
      <c r="ET95" s="214"/>
      <c r="EU95" s="214"/>
      <c r="EV95" s="214"/>
      <c r="EW95" s="214"/>
      <c r="EX95" s="214"/>
      <c r="EY95" s="214"/>
      <c r="EZ95" s="214"/>
      <c r="FA95" s="214"/>
      <c r="FB95" s="214"/>
      <c r="FC95" s="214"/>
      <c r="FD95" s="214"/>
      <c r="FE95" s="214"/>
      <c r="FF95" s="214"/>
      <c r="FG95" s="214"/>
      <c r="FH95" s="214"/>
      <c r="FI95" s="214"/>
      <c r="FJ95" s="214"/>
      <c r="FK95" s="214"/>
      <c r="FL95" s="214"/>
      <c r="FM95" s="214"/>
      <c r="FN95" s="214"/>
      <c r="FO95" s="214"/>
      <c r="FP95" s="214"/>
      <c r="FQ95" s="214"/>
      <c r="FR95" s="214"/>
      <c r="FS95" s="214"/>
      <c r="FT95" s="214"/>
      <c r="FU95" s="214"/>
      <c r="FV95" s="214"/>
      <c r="FW95" s="214"/>
      <c r="FX95" s="214"/>
      <c r="FY95" s="214"/>
      <c r="FZ95" s="214"/>
      <c r="GA95" s="214"/>
      <c r="GB95" s="214"/>
      <c r="GC95" s="214"/>
      <c r="GD95" s="214"/>
      <c r="GE95" s="214"/>
      <c r="GF95" s="214"/>
      <c r="GG95" s="214"/>
      <c r="GH95" s="214"/>
      <c r="GI95" s="214"/>
      <c r="GJ95" s="214"/>
      <c r="GK95" s="214"/>
      <c r="GL95" s="214"/>
      <c r="GM95" s="214"/>
      <c r="GN95" s="214"/>
      <c r="GO95" s="214"/>
      <c r="GP95" s="214"/>
      <c r="GQ95" s="214"/>
      <c r="GR95" s="214"/>
      <c r="GS95" s="214"/>
      <c r="GT95" s="214"/>
      <c r="GU95" s="214"/>
      <c r="GV95" s="214"/>
      <c r="GW95" s="214"/>
      <c r="GX95" s="214"/>
      <c r="GY95" s="214"/>
      <c r="GZ95" s="214"/>
      <c r="HA95" s="214"/>
      <c r="HB95" s="214"/>
      <c r="HC95" s="214"/>
      <c r="HD95" s="214"/>
      <c r="HE95" s="214"/>
      <c r="HF95" s="214"/>
      <c r="HG95" s="214"/>
      <c r="HH95" s="214"/>
      <c r="HI95" s="214"/>
      <c r="HJ95" s="214"/>
      <c r="HK95" s="214"/>
      <c r="HL95" s="214"/>
      <c r="HM95" s="214"/>
      <c r="HN95" s="214"/>
      <c r="HO95" s="214"/>
      <c r="HP95" s="214"/>
      <c r="HQ95" s="214"/>
      <c r="HR95" s="214"/>
    </row>
    <row r="96" spans="1:226" s="3" customFormat="1" ht="21" customHeight="1" x14ac:dyDescent="0.2">
      <c r="A96" s="26" t="s">
        <v>239</v>
      </c>
      <c r="B96" s="127">
        <v>10</v>
      </c>
      <c r="C96" s="128" t="s">
        <v>240</v>
      </c>
      <c r="D96" s="26"/>
      <c r="E96" s="23">
        <v>0</v>
      </c>
      <c r="F96" s="23">
        <v>0</v>
      </c>
      <c r="G96" s="26">
        <f t="shared" si="60"/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3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f t="shared" si="61"/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3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f t="shared" si="62"/>
        <v>0</v>
      </c>
      <c r="AH96" s="26">
        <v>0</v>
      </c>
      <c r="AI96" s="26">
        <v>0</v>
      </c>
      <c r="AJ96" s="26">
        <v>0</v>
      </c>
      <c r="AK96" s="26">
        <v>0</v>
      </c>
      <c r="AL96" s="26">
        <v>0</v>
      </c>
      <c r="AM96" s="23">
        <v>0</v>
      </c>
      <c r="AN96" s="26">
        <v>0</v>
      </c>
      <c r="AO96" s="26">
        <v>0</v>
      </c>
      <c r="AP96" s="26">
        <v>0</v>
      </c>
      <c r="AQ96" s="26">
        <v>0</v>
      </c>
      <c r="AR96" s="26">
        <v>0</v>
      </c>
      <c r="AS96" s="26">
        <v>0</v>
      </c>
      <c r="AT96" s="26">
        <f t="shared" si="63"/>
        <v>0</v>
      </c>
      <c r="AU96" s="26">
        <v>0</v>
      </c>
      <c r="AV96" s="26">
        <v>0</v>
      </c>
      <c r="AW96" s="26">
        <v>0</v>
      </c>
      <c r="AX96" s="26">
        <v>0</v>
      </c>
      <c r="AY96" s="26">
        <v>0</v>
      </c>
      <c r="AZ96" s="23">
        <v>0</v>
      </c>
      <c r="BA96" s="26">
        <v>0</v>
      </c>
      <c r="BB96" s="26">
        <v>0</v>
      </c>
      <c r="BC96" s="26">
        <v>0</v>
      </c>
      <c r="BD96" s="26">
        <v>0</v>
      </c>
      <c r="BE96" s="26">
        <v>0</v>
      </c>
      <c r="BF96" s="26">
        <v>0</v>
      </c>
      <c r="BG96" s="26">
        <f t="shared" si="64"/>
        <v>0</v>
      </c>
      <c r="BH96" s="238"/>
      <c r="BI96" s="214"/>
      <c r="BJ96" s="214"/>
      <c r="BK96" s="214"/>
      <c r="BL96" s="214"/>
      <c r="BM96" s="214"/>
      <c r="BN96" s="214"/>
      <c r="BO96" s="214"/>
      <c r="BP96" s="214"/>
      <c r="BQ96" s="214"/>
      <c r="BR96" s="214"/>
      <c r="BS96" s="214"/>
      <c r="BT96" s="214"/>
      <c r="BU96" s="214"/>
      <c r="BV96" s="214"/>
      <c r="BW96" s="214"/>
      <c r="BX96" s="214"/>
      <c r="BY96" s="214"/>
      <c r="BZ96" s="214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214"/>
      <c r="CL96" s="214"/>
      <c r="CM96" s="214"/>
      <c r="CN96" s="214"/>
      <c r="CO96" s="214"/>
      <c r="CP96" s="214"/>
      <c r="CQ96" s="214"/>
      <c r="CR96" s="214"/>
      <c r="CS96" s="214"/>
      <c r="CT96" s="214"/>
      <c r="CU96" s="214"/>
      <c r="CV96" s="214"/>
      <c r="CW96" s="214"/>
      <c r="CX96" s="214"/>
      <c r="CY96" s="214"/>
      <c r="CZ96" s="214"/>
      <c r="DA96" s="214"/>
      <c r="DB96" s="214"/>
      <c r="DC96" s="214"/>
      <c r="DD96" s="214"/>
      <c r="DE96" s="214"/>
      <c r="DF96" s="214"/>
      <c r="DG96" s="214"/>
      <c r="DH96" s="214"/>
      <c r="DI96" s="214"/>
      <c r="DJ96" s="214"/>
      <c r="DK96" s="214"/>
      <c r="DL96" s="214"/>
      <c r="DM96" s="214"/>
      <c r="DN96" s="214"/>
      <c r="DO96" s="214"/>
      <c r="DP96" s="214"/>
      <c r="DQ96" s="214"/>
      <c r="DR96" s="214"/>
      <c r="DS96" s="214"/>
      <c r="DT96" s="214"/>
      <c r="DU96" s="214"/>
      <c r="DV96" s="214"/>
      <c r="DW96" s="214"/>
      <c r="DX96" s="214"/>
      <c r="DY96" s="214"/>
      <c r="DZ96" s="214"/>
      <c r="EA96" s="214"/>
      <c r="EB96" s="214"/>
      <c r="EC96" s="214"/>
      <c r="ED96" s="214"/>
      <c r="EE96" s="214"/>
      <c r="EF96" s="214"/>
      <c r="EG96" s="214"/>
      <c r="EH96" s="214"/>
      <c r="EI96" s="214"/>
      <c r="EJ96" s="214"/>
      <c r="EK96" s="214"/>
      <c r="EL96" s="214"/>
      <c r="EM96" s="214"/>
      <c r="EN96" s="214"/>
      <c r="EO96" s="214"/>
      <c r="EP96" s="214"/>
      <c r="EQ96" s="214"/>
      <c r="ER96" s="214"/>
      <c r="ES96" s="214"/>
      <c r="ET96" s="214"/>
      <c r="EU96" s="214"/>
      <c r="EV96" s="214"/>
      <c r="EW96" s="214"/>
      <c r="EX96" s="214"/>
      <c r="EY96" s="214"/>
      <c r="EZ96" s="214"/>
      <c r="FA96" s="214"/>
      <c r="FB96" s="214"/>
      <c r="FC96" s="214"/>
      <c r="FD96" s="214"/>
      <c r="FE96" s="214"/>
      <c r="FF96" s="214"/>
      <c r="FG96" s="214"/>
      <c r="FH96" s="214"/>
      <c r="FI96" s="214"/>
      <c r="FJ96" s="214"/>
      <c r="FK96" s="214"/>
      <c r="FL96" s="214"/>
      <c r="FM96" s="214"/>
      <c r="FN96" s="214"/>
      <c r="FO96" s="214"/>
      <c r="FP96" s="214"/>
      <c r="FQ96" s="214"/>
      <c r="FR96" s="214"/>
      <c r="FS96" s="214"/>
      <c r="FT96" s="214"/>
      <c r="FU96" s="214"/>
      <c r="FV96" s="214"/>
      <c r="FW96" s="214"/>
      <c r="FX96" s="214"/>
      <c r="FY96" s="214"/>
      <c r="FZ96" s="214"/>
      <c r="GA96" s="214"/>
      <c r="GB96" s="214"/>
      <c r="GC96" s="214"/>
      <c r="GD96" s="214"/>
      <c r="GE96" s="214"/>
      <c r="GF96" s="214"/>
      <c r="GG96" s="214"/>
      <c r="GH96" s="214"/>
      <c r="GI96" s="214"/>
      <c r="GJ96" s="214"/>
      <c r="GK96" s="214"/>
      <c r="GL96" s="214"/>
      <c r="GM96" s="214"/>
      <c r="GN96" s="214"/>
      <c r="GO96" s="214"/>
      <c r="GP96" s="214"/>
      <c r="GQ96" s="214"/>
      <c r="GR96" s="214"/>
      <c r="GS96" s="214"/>
      <c r="GT96" s="214"/>
      <c r="GU96" s="214"/>
      <c r="GV96" s="214"/>
      <c r="GW96" s="214"/>
      <c r="GX96" s="214"/>
      <c r="GY96" s="214"/>
      <c r="GZ96" s="214"/>
      <c r="HA96" s="214"/>
      <c r="HB96" s="214"/>
      <c r="HC96" s="214"/>
      <c r="HD96" s="214"/>
      <c r="HE96" s="214"/>
      <c r="HF96" s="214"/>
      <c r="HG96" s="214"/>
      <c r="HH96" s="214"/>
      <c r="HI96" s="214"/>
      <c r="HJ96" s="214"/>
      <c r="HK96" s="214"/>
      <c r="HL96" s="214"/>
      <c r="HM96" s="214"/>
      <c r="HN96" s="214"/>
      <c r="HO96" s="214"/>
      <c r="HP96" s="214"/>
      <c r="HQ96" s="214"/>
      <c r="HR96" s="214"/>
    </row>
    <row r="97" spans="1:226" s="3" customFormat="1" ht="21" customHeight="1" x14ac:dyDescent="0.2">
      <c r="A97" s="69" t="s">
        <v>241</v>
      </c>
      <c r="B97" s="134">
        <v>10</v>
      </c>
      <c r="C97" s="120" t="s">
        <v>242</v>
      </c>
      <c r="D97" s="70">
        <v>500000000</v>
      </c>
      <c r="E97" s="23">
        <v>0</v>
      </c>
      <c r="F97" s="23">
        <v>0</v>
      </c>
      <c r="G97" s="70">
        <f t="shared" si="60"/>
        <v>500000000</v>
      </c>
      <c r="H97" s="70">
        <v>0</v>
      </c>
      <c r="I97" s="70">
        <v>500000000</v>
      </c>
      <c r="J97" s="70">
        <v>0</v>
      </c>
      <c r="K97" s="70">
        <v>0</v>
      </c>
      <c r="L97" s="70">
        <v>0</v>
      </c>
      <c r="M97" s="77">
        <v>0</v>
      </c>
      <c r="N97" s="70">
        <v>0</v>
      </c>
      <c r="O97" s="70">
        <v>0</v>
      </c>
      <c r="P97" s="70">
        <v>0</v>
      </c>
      <c r="Q97" s="70">
        <v>0</v>
      </c>
      <c r="R97" s="70">
        <v>0</v>
      </c>
      <c r="S97" s="70">
        <v>0</v>
      </c>
      <c r="T97" s="70">
        <f t="shared" si="61"/>
        <v>500000000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3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f t="shared" si="62"/>
        <v>0</v>
      </c>
      <c r="AH97" s="26">
        <v>0</v>
      </c>
      <c r="AI97" s="26">
        <v>0</v>
      </c>
      <c r="AJ97" s="26">
        <v>0</v>
      </c>
      <c r="AK97" s="26">
        <v>0</v>
      </c>
      <c r="AL97" s="26">
        <v>0</v>
      </c>
      <c r="AM97" s="23">
        <v>0</v>
      </c>
      <c r="AN97" s="26">
        <v>0</v>
      </c>
      <c r="AO97" s="26">
        <v>0</v>
      </c>
      <c r="AP97" s="26">
        <v>0</v>
      </c>
      <c r="AQ97" s="26">
        <v>0</v>
      </c>
      <c r="AR97" s="26">
        <v>0</v>
      </c>
      <c r="AS97" s="26">
        <v>0</v>
      </c>
      <c r="AT97" s="26">
        <f t="shared" si="63"/>
        <v>0</v>
      </c>
      <c r="AU97" s="26">
        <v>0</v>
      </c>
      <c r="AV97" s="26">
        <v>0</v>
      </c>
      <c r="AW97" s="26">
        <v>0</v>
      </c>
      <c r="AX97" s="26">
        <v>0</v>
      </c>
      <c r="AY97" s="26">
        <v>0</v>
      </c>
      <c r="AZ97" s="23">
        <v>0</v>
      </c>
      <c r="BA97" s="26">
        <v>0</v>
      </c>
      <c r="BB97" s="26">
        <v>0</v>
      </c>
      <c r="BC97" s="26">
        <v>0</v>
      </c>
      <c r="BD97" s="26">
        <v>0</v>
      </c>
      <c r="BE97" s="26">
        <v>0</v>
      </c>
      <c r="BF97" s="26">
        <v>0</v>
      </c>
      <c r="BG97" s="26">
        <f t="shared" si="64"/>
        <v>0</v>
      </c>
      <c r="BH97" s="238"/>
      <c r="BI97" s="214"/>
      <c r="BJ97" s="214"/>
      <c r="BK97" s="214"/>
      <c r="BL97" s="214"/>
      <c r="BM97" s="214"/>
      <c r="BN97" s="214"/>
      <c r="BO97" s="214"/>
      <c r="BP97" s="214"/>
      <c r="BQ97" s="214"/>
      <c r="BR97" s="214"/>
      <c r="BS97" s="214"/>
      <c r="BT97" s="214"/>
      <c r="BU97" s="214"/>
      <c r="BV97" s="214"/>
      <c r="BW97" s="214"/>
      <c r="BX97" s="214"/>
      <c r="BY97" s="214"/>
      <c r="BZ97" s="214"/>
      <c r="CA97" s="214"/>
      <c r="CB97" s="214"/>
      <c r="CC97" s="214"/>
      <c r="CD97" s="214"/>
      <c r="CE97" s="214"/>
      <c r="CF97" s="214"/>
      <c r="CG97" s="214"/>
      <c r="CH97" s="214"/>
      <c r="CI97" s="214"/>
      <c r="CJ97" s="214"/>
      <c r="CK97" s="214"/>
      <c r="CL97" s="214"/>
      <c r="CM97" s="214"/>
      <c r="CN97" s="214"/>
      <c r="CO97" s="214"/>
      <c r="CP97" s="214"/>
      <c r="CQ97" s="214"/>
      <c r="CR97" s="214"/>
      <c r="CS97" s="214"/>
      <c r="CT97" s="214"/>
      <c r="CU97" s="214"/>
      <c r="CV97" s="214"/>
      <c r="CW97" s="214"/>
      <c r="CX97" s="214"/>
      <c r="CY97" s="214"/>
      <c r="CZ97" s="214"/>
      <c r="DA97" s="214"/>
      <c r="DB97" s="214"/>
      <c r="DC97" s="214"/>
      <c r="DD97" s="214"/>
      <c r="DE97" s="214"/>
      <c r="DF97" s="214"/>
      <c r="DG97" s="214"/>
      <c r="DH97" s="214"/>
      <c r="DI97" s="214"/>
      <c r="DJ97" s="214"/>
      <c r="DK97" s="214"/>
      <c r="DL97" s="214"/>
      <c r="DM97" s="214"/>
      <c r="DN97" s="214"/>
      <c r="DO97" s="214"/>
      <c r="DP97" s="214"/>
      <c r="DQ97" s="214"/>
      <c r="DR97" s="214"/>
      <c r="DS97" s="214"/>
      <c r="DT97" s="214"/>
      <c r="DU97" s="214"/>
      <c r="DV97" s="214"/>
      <c r="DW97" s="214"/>
      <c r="DX97" s="214"/>
      <c r="DY97" s="214"/>
      <c r="DZ97" s="214"/>
      <c r="EA97" s="214"/>
      <c r="EB97" s="214"/>
      <c r="EC97" s="214"/>
      <c r="ED97" s="214"/>
      <c r="EE97" s="214"/>
      <c r="EF97" s="214"/>
      <c r="EG97" s="214"/>
      <c r="EH97" s="214"/>
      <c r="EI97" s="214"/>
      <c r="EJ97" s="214"/>
      <c r="EK97" s="214"/>
      <c r="EL97" s="214"/>
      <c r="EM97" s="214"/>
      <c r="EN97" s="214"/>
      <c r="EO97" s="214"/>
      <c r="EP97" s="214"/>
      <c r="EQ97" s="214"/>
      <c r="ER97" s="214"/>
      <c r="ES97" s="214"/>
      <c r="ET97" s="214"/>
      <c r="EU97" s="214"/>
      <c r="EV97" s="214"/>
      <c r="EW97" s="214"/>
      <c r="EX97" s="214"/>
      <c r="EY97" s="214"/>
      <c r="EZ97" s="214"/>
      <c r="FA97" s="214"/>
      <c r="FB97" s="214"/>
      <c r="FC97" s="214"/>
      <c r="FD97" s="214"/>
      <c r="FE97" s="214"/>
      <c r="FF97" s="214"/>
      <c r="FG97" s="214"/>
      <c r="FH97" s="214"/>
      <c r="FI97" s="214"/>
      <c r="FJ97" s="214"/>
      <c r="FK97" s="214"/>
      <c r="FL97" s="214"/>
      <c r="FM97" s="214"/>
      <c r="FN97" s="214"/>
      <c r="FO97" s="214"/>
      <c r="FP97" s="214"/>
      <c r="FQ97" s="214"/>
      <c r="FR97" s="214"/>
      <c r="FS97" s="214"/>
      <c r="FT97" s="214"/>
      <c r="FU97" s="214"/>
      <c r="FV97" s="214"/>
      <c r="FW97" s="214"/>
      <c r="FX97" s="214"/>
      <c r="FY97" s="214"/>
      <c r="FZ97" s="214"/>
      <c r="GA97" s="214"/>
      <c r="GB97" s="214"/>
      <c r="GC97" s="214"/>
      <c r="GD97" s="214"/>
      <c r="GE97" s="214"/>
      <c r="GF97" s="214"/>
      <c r="GG97" s="214"/>
      <c r="GH97" s="214"/>
      <c r="GI97" s="214"/>
      <c r="GJ97" s="214"/>
      <c r="GK97" s="214"/>
      <c r="GL97" s="214"/>
      <c r="GM97" s="214"/>
      <c r="GN97" s="214"/>
      <c r="GO97" s="214"/>
      <c r="GP97" s="214"/>
      <c r="GQ97" s="214"/>
      <c r="GR97" s="214"/>
      <c r="GS97" s="214"/>
      <c r="GT97" s="214"/>
      <c r="GU97" s="214"/>
      <c r="GV97" s="214"/>
      <c r="GW97" s="214"/>
      <c r="GX97" s="214"/>
      <c r="GY97" s="214"/>
      <c r="GZ97" s="214"/>
      <c r="HA97" s="214"/>
      <c r="HB97" s="214"/>
      <c r="HC97" s="214"/>
      <c r="HD97" s="214"/>
      <c r="HE97" s="214"/>
      <c r="HF97" s="214"/>
      <c r="HG97" s="214"/>
      <c r="HH97" s="214"/>
      <c r="HI97" s="214"/>
      <c r="HJ97" s="214"/>
      <c r="HK97" s="214"/>
      <c r="HL97" s="214"/>
      <c r="HM97" s="214"/>
      <c r="HN97" s="214"/>
      <c r="HO97" s="214"/>
      <c r="HP97" s="214"/>
      <c r="HQ97" s="214"/>
      <c r="HR97" s="214"/>
    </row>
    <row r="98" spans="1:226" s="3" customFormat="1" ht="21" customHeight="1" x14ac:dyDescent="0.2">
      <c r="A98" s="93" t="s">
        <v>243</v>
      </c>
      <c r="B98" s="113">
        <v>10</v>
      </c>
      <c r="C98" s="114" t="s">
        <v>244</v>
      </c>
      <c r="D98" s="93">
        <v>36000000</v>
      </c>
      <c r="E98" s="93">
        <v>0</v>
      </c>
      <c r="F98" s="93">
        <v>0</v>
      </c>
      <c r="G98" s="93">
        <f t="shared" si="60"/>
        <v>36000000</v>
      </c>
      <c r="H98" s="93">
        <v>36000000</v>
      </c>
      <c r="I98" s="93">
        <v>0</v>
      </c>
      <c r="J98" s="93">
        <v>0</v>
      </c>
      <c r="K98" s="93">
        <v>0</v>
      </c>
      <c r="L98" s="93">
        <v>0</v>
      </c>
      <c r="M98" s="93">
        <v>0</v>
      </c>
      <c r="N98" s="93">
        <v>0</v>
      </c>
      <c r="O98" s="93">
        <v>0</v>
      </c>
      <c r="P98" s="93">
        <v>0</v>
      </c>
      <c r="Q98" s="93">
        <v>0</v>
      </c>
      <c r="R98" s="93">
        <v>0</v>
      </c>
      <c r="S98" s="93">
        <v>0</v>
      </c>
      <c r="T98" s="93">
        <f t="shared" si="61"/>
        <v>36000000</v>
      </c>
      <c r="U98" s="26">
        <v>1198966</v>
      </c>
      <c r="V98" s="26">
        <v>2273310</v>
      </c>
      <c r="W98" s="26">
        <v>3014122</v>
      </c>
      <c r="X98" s="26">
        <v>0</v>
      </c>
      <c r="Y98" s="26">
        <v>0</v>
      </c>
      <c r="Z98" s="23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f t="shared" si="62"/>
        <v>6486398</v>
      </c>
      <c r="AH98" s="26">
        <v>576258</v>
      </c>
      <c r="AI98" s="26">
        <v>2896018</v>
      </c>
      <c r="AJ98" s="26">
        <v>3014122</v>
      </c>
      <c r="AK98" s="26">
        <v>0</v>
      </c>
      <c r="AL98" s="26">
        <v>0</v>
      </c>
      <c r="AM98" s="23">
        <v>0</v>
      </c>
      <c r="AN98" s="26">
        <v>0</v>
      </c>
      <c r="AO98" s="26">
        <v>0</v>
      </c>
      <c r="AP98" s="26">
        <v>0</v>
      </c>
      <c r="AQ98" s="26">
        <v>0</v>
      </c>
      <c r="AR98" s="26">
        <v>0</v>
      </c>
      <c r="AS98" s="26">
        <v>0</v>
      </c>
      <c r="AT98" s="26">
        <f t="shared" si="63"/>
        <v>6486398</v>
      </c>
      <c r="AU98" s="26">
        <v>576258</v>
      </c>
      <c r="AV98" s="26">
        <v>2896018</v>
      </c>
      <c r="AW98" s="26">
        <v>3014122</v>
      </c>
      <c r="AX98" s="26">
        <v>0</v>
      </c>
      <c r="AY98" s="26">
        <v>0</v>
      </c>
      <c r="AZ98" s="23">
        <v>0</v>
      </c>
      <c r="BA98" s="26">
        <v>0</v>
      </c>
      <c r="BB98" s="26">
        <v>0</v>
      </c>
      <c r="BC98" s="26">
        <v>0</v>
      </c>
      <c r="BD98" s="26">
        <v>0</v>
      </c>
      <c r="BE98" s="26">
        <v>0</v>
      </c>
      <c r="BF98" s="26">
        <v>0</v>
      </c>
      <c r="BG98" s="26">
        <f t="shared" si="64"/>
        <v>6486398</v>
      </c>
      <c r="BH98" s="238"/>
      <c r="BI98" s="214"/>
      <c r="BJ98" s="214"/>
      <c r="BK98" s="214"/>
      <c r="BL98" s="214"/>
      <c r="BM98" s="214"/>
      <c r="BN98" s="214"/>
      <c r="BO98" s="214"/>
      <c r="BP98" s="214"/>
      <c r="BQ98" s="214"/>
      <c r="BR98" s="214"/>
      <c r="BS98" s="214"/>
      <c r="BT98" s="214"/>
      <c r="BU98" s="214"/>
      <c r="BV98" s="214"/>
      <c r="BW98" s="214"/>
      <c r="BX98" s="214"/>
      <c r="BY98" s="214"/>
      <c r="BZ98" s="214"/>
      <c r="CA98" s="214"/>
      <c r="CB98" s="214"/>
      <c r="CC98" s="214"/>
      <c r="CD98" s="214"/>
      <c r="CE98" s="214"/>
      <c r="CF98" s="214"/>
      <c r="CG98" s="214"/>
      <c r="CH98" s="214"/>
      <c r="CI98" s="214"/>
      <c r="CJ98" s="214"/>
      <c r="CK98" s="214"/>
      <c r="CL98" s="214"/>
      <c r="CM98" s="214"/>
      <c r="CN98" s="214"/>
      <c r="CO98" s="214"/>
      <c r="CP98" s="214"/>
      <c r="CQ98" s="214"/>
      <c r="CR98" s="214"/>
      <c r="CS98" s="214"/>
      <c r="CT98" s="214"/>
      <c r="CU98" s="214"/>
      <c r="CV98" s="214"/>
      <c r="CW98" s="214"/>
      <c r="CX98" s="214"/>
      <c r="CY98" s="214"/>
      <c r="CZ98" s="214"/>
      <c r="DA98" s="214"/>
      <c r="DB98" s="214"/>
      <c r="DC98" s="214"/>
      <c r="DD98" s="214"/>
      <c r="DE98" s="214"/>
      <c r="DF98" s="214"/>
      <c r="DG98" s="214"/>
      <c r="DH98" s="214"/>
      <c r="DI98" s="214"/>
      <c r="DJ98" s="214"/>
      <c r="DK98" s="214"/>
      <c r="DL98" s="214"/>
      <c r="DM98" s="214"/>
      <c r="DN98" s="214"/>
      <c r="DO98" s="214"/>
      <c r="DP98" s="214"/>
      <c r="DQ98" s="214"/>
      <c r="DR98" s="214"/>
      <c r="DS98" s="214"/>
      <c r="DT98" s="214"/>
      <c r="DU98" s="214"/>
      <c r="DV98" s="214"/>
      <c r="DW98" s="214"/>
      <c r="DX98" s="214"/>
      <c r="DY98" s="214"/>
      <c r="DZ98" s="214"/>
      <c r="EA98" s="214"/>
      <c r="EB98" s="214"/>
      <c r="EC98" s="214"/>
      <c r="ED98" s="214"/>
      <c r="EE98" s="214"/>
      <c r="EF98" s="214"/>
      <c r="EG98" s="214"/>
      <c r="EH98" s="214"/>
      <c r="EI98" s="214"/>
      <c r="EJ98" s="214"/>
      <c r="EK98" s="214"/>
      <c r="EL98" s="214"/>
      <c r="EM98" s="214"/>
      <c r="EN98" s="214"/>
      <c r="EO98" s="214"/>
      <c r="EP98" s="214"/>
      <c r="EQ98" s="214"/>
      <c r="ER98" s="214"/>
      <c r="ES98" s="214"/>
      <c r="ET98" s="214"/>
      <c r="EU98" s="214"/>
      <c r="EV98" s="214"/>
      <c r="EW98" s="214"/>
      <c r="EX98" s="214"/>
      <c r="EY98" s="214"/>
      <c r="EZ98" s="214"/>
      <c r="FA98" s="214"/>
      <c r="FB98" s="214"/>
      <c r="FC98" s="214"/>
      <c r="FD98" s="214"/>
      <c r="FE98" s="214"/>
      <c r="FF98" s="214"/>
      <c r="FG98" s="214"/>
      <c r="FH98" s="214"/>
      <c r="FI98" s="214"/>
      <c r="FJ98" s="214"/>
      <c r="FK98" s="214"/>
      <c r="FL98" s="214"/>
      <c r="FM98" s="214"/>
      <c r="FN98" s="214"/>
      <c r="FO98" s="214"/>
      <c r="FP98" s="214"/>
      <c r="FQ98" s="214"/>
      <c r="FR98" s="214"/>
      <c r="FS98" s="214"/>
      <c r="FT98" s="214"/>
      <c r="FU98" s="214"/>
      <c r="FV98" s="214"/>
      <c r="FW98" s="214"/>
      <c r="FX98" s="214"/>
      <c r="FY98" s="214"/>
      <c r="FZ98" s="214"/>
      <c r="GA98" s="214"/>
      <c r="GB98" s="214"/>
      <c r="GC98" s="214"/>
      <c r="GD98" s="214"/>
      <c r="GE98" s="214"/>
      <c r="GF98" s="214"/>
      <c r="GG98" s="214"/>
      <c r="GH98" s="214"/>
      <c r="GI98" s="214"/>
      <c r="GJ98" s="214"/>
      <c r="GK98" s="214"/>
      <c r="GL98" s="214"/>
      <c r="GM98" s="214"/>
      <c r="GN98" s="214"/>
      <c r="GO98" s="214"/>
      <c r="GP98" s="214"/>
      <c r="GQ98" s="214"/>
      <c r="GR98" s="214"/>
      <c r="GS98" s="214"/>
      <c r="GT98" s="214"/>
      <c r="GU98" s="214"/>
      <c r="GV98" s="214"/>
      <c r="GW98" s="214"/>
      <c r="GX98" s="214"/>
      <c r="GY98" s="214"/>
      <c r="GZ98" s="214"/>
      <c r="HA98" s="214"/>
      <c r="HB98" s="214"/>
      <c r="HC98" s="214"/>
      <c r="HD98" s="214"/>
      <c r="HE98" s="214"/>
      <c r="HF98" s="214"/>
      <c r="HG98" s="214"/>
      <c r="HH98" s="214"/>
      <c r="HI98" s="214"/>
      <c r="HJ98" s="214"/>
      <c r="HK98" s="214"/>
      <c r="HL98" s="214"/>
      <c r="HM98" s="214"/>
      <c r="HN98" s="214"/>
      <c r="HO98" s="214"/>
      <c r="HP98" s="214"/>
      <c r="HQ98" s="214"/>
      <c r="HR98" s="214"/>
    </row>
    <row r="99" spans="1:226" s="15" customFormat="1" ht="21" customHeight="1" x14ac:dyDescent="0.2">
      <c r="A99" s="101" t="s">
        <v>245</v>
      </c>
      <c r="B99" s="135"/>
      <c r="C99" s="99" t="s">
        <v>246</v>
      </c>
      <c r="D99" s="99">
        <f>+D100+D105+D108+D113</f>
        <v>2134925120</v>
      </c>
      <c r="E99" s="99">
        <f t="shared" ref="E99:BG99" si="65">+E100+E105+E108+E113</f>
        <v>0</v>
      </c>
      <c r="F99" s="99">
        <f t="shared" si="65"/>
        <v>0</v>
      </c>
      <c r="G99" s="99">
        <f>+G100+G105+G108+G113</f>
        <v>2134925120</v>
      </c>
      <c r="H99" s="99">
        <f t="shared" si="65"/>
        <v>750000000</v>
      </c>
      <c r="I99" s="99">
        <f t="shared" si="65"/>
        <v>10553400</v>
      </c>
      <c r="J99" s="99">
        <f t="shared" si="65"/>
        <v>18446400</v>
      </c>
      <c r="K99" s="99">
        <f t="shared" si="65"/>
        <v>0</v>
      </c>
      <c r="L99" s="99">
        <f t="shared" si="65"/>
        <v>0</v>
      </c>
      <c r="M99" s="99">
        <f>+M100+M105+M108+M113</f>
        <v>0</v>
      </c>
      <c r="N99" s="99">
        <f t="shared" si="65"/>
        <v>0</v>
      </c>
      <c r="O99" s="99">
        <f t="shared" si="65"/>
        <v>0</v>
      </c>
      <c r="P99" s="99">
        <f t="shared" si="65"/>
        <v>0</v>
      </c>
      <c r="Q99" s="99">
        <f t="shared" si="65"/>
        <v>0</v>
      </c>
      <c r="R99" s="99">
        <f t="shared" si="65"/>
        <v>0</v>
      </c>
      <c r="S99" s="99">
        <f t="shared" si="65"/>
        <v>0</v>
      </c>
      <c r="T99" s="99">
        <f t="shared" si="65"/>
        <v>778999800</v>
      </c>
      <c r="U99" s="99">
        <f t="shared" si="65"/>
        <v>41227536</v>
      </c>
      <c r="V99" s="99">
        <f t="shared" si="65"/>
        <v>30980801</v>
      </c>
      <c r="W99" s="99">
        <f t="shared" si="65"/>
        <v>35206817</v>
      </c>
      <c r="X99" s="99">
        <f t="shared" si="65"/>
        <v>0</v>
      </c>
      <c r="Y99" s="99">
        <f t="shared" si="65"/>
        <v>0</v>
      </c>
      <c r="Z99" s="99">
        <f>+Z100+Z105+Z108+Z113</f>
        <v>0</v>
      </c>
      <c r="AA99" s="99">
        <f t="shared" si="65"/>
        <v>0</v>
      </c>
      <c r="AB99" s="99">
        <f t="shared" si="65"/>
        <v>0</v>
      </c>
      <c r="AC99" s="99">
        <f t="shared" si="65"/>
        <v>0</v>
      </c>
      <c r="AD99" s="99">
        <f t="shared" si="65"/>
        <v>0</v>
      </c>
      <c r="AE99" s="99">
        <f t="shared" si="65"/>
        <v>0</v>
      </c>
      <c r="AF99" s="99">
        <f t="shared" si="65"/>
        <v>0</v>
      </c>
      <c r="AG99" s="99">
        <f t="shared" si="65"/>
        <v>107415154</v>
      </c>
      <c r="AH99" s="99">
        <f t="shared" si="65"/>
        <v>41227536</v>
      </c>
      <c r="AI99" s="99">
        <f t="shared" si="65"/>
        <v>27461799</v>
      </c>
      <c r="AJ99" s="99">
        <f t="shared" si="65"/>
        <v>26589932</v>
      </c>
      <c r="AK99" s="99">
        <f t="shared" si="65"/>
        <v>0</v>
      </c>
      <c r="AL99" s="99">
        <f t="shared" si="65"/>
        <v>0</v>
      </c>
      <c r="AM99" s="99">
        <f>+AM100+AM105+AM108+AM113</f>
        <v>0</v>
      </c>
      <c r="AN99" s="99">
        <f t="shared" si="65"/>
        <v>0</v>
      </c>
      <c r="AO99" s="99">
        <f t="shared" si="65"/>
        <v>0</v>
      </c>
      <c r="AP99" s="99">
        <f t="shared" si="65"/>
        <v>0</v>
      </c>
      <c r="AQ99" s="99">
        <f t="shared" si="65"/>
        <v>0</v>
      </c>
      <c r="AR99" s="99">
        <f t="shared" si="65"/>
        <v>0</v>
      </c>
      <c r="AS99" s="99">
        <f t="shared" si="65"/>
        <v>0</v>
      </c>
      <c r="AT99" s="99">
        <f t="shared" si="65"/>
        <v>95279267</v>
      </c>
      <c r="AU99" s="99">
        <f t="shared" si="65"/>
        <v>41227536</v>
      </c>
      <c r="AV99" s="99">
        <f t="shared" si="65"/>
        <v>27461799</v>
      </c>
      <c r="AW99" s="99">
        <f t="shared" si="65"/>
        <v>26589932</v>
      </c>
      <c r="AX99" s="99">
        <f t="shared" si="65"/>
        <v>0</v>
      </c>
      <c r="AY99" s="99">
        <f t="shared" si="65"/>
        <v>0</v>
      </c>
      <c r="AZ99" s="99">
        <f>+AZ100+AZ105+AZ108+AZ113</f>
        <v>0</v>
      </c>
      <c r="BA99" s="99">
        <f t="shared" si="65"/>
        <v>0</v>
      </c>
      <c r="BB99" s="99">
        <f t="shared" si="65"/>
        <v>0</v>
      </c>
      <c r="BC99" s="99">
        <f t="shared" si="65"/>
        <v>0</v>
      </c>
      <c r="BD99" s="99">
        <f t="shared" si="65"/>
        <v>0</v>
      </c>
      <c r="BE99" s="99">
        <f t="shared" si="65"/>
        <v>0</v>
      </c>
      <c r="BF99" s="99">
        <f t="shared" si="65"/>
        <v>0</v>
      </c>
      <c r="BG99" s="99">
        <f t="shared" si="65"/>
        <v>95279267</v>
      </c>
      <c r="BH99" s="238"/>
      <c r="BI99" s="138"/>
      <c r="BJ99" s="138"/>
      <c r="BK99" s="138"/>
      <c r="BL99" s="138"/>
      <c r="BM99" s="138"/>
      <c r="BN99" s="138"/>
      <c r="BO99" s="138"/>
      <c r="BP99" s="138"/>
      <c r="BQ99" s="138"/>
      <c r="BR99" s="138"/>
      <c r="BS99" s="138"/>
      <c r="BT99" s="138"/>
      <c r="BU99" s="138"/>
      <c r="BV99" s="138"/>
      <c r="BW99" s="138"/>
      <c r="BX99" s="138"/>
      <c r="BY99" s="138"/>
      <c r="BZ99" s="138"/>
      <c r="CA99" s="138"/>
      <c r="CB99" s="138"/>
      <c r="CC99" s="138"/>
      <c r="CD99" s="138"/>
      <c r="CE99" s="138"/>
      <c r="CF99" s="138"/>
      <c r="CG99" s="138"/>
      <c r="CH99" s="138"/>
      <c r="CI99" s="138"/>
      <c r="CJ99" s="138"/>
      <c r="CK99" s="138"/>
      <c r="CL99" s="138"/>
      <c r="CM99" s="138"/>
      <c r="CN99" s="138"/>
      <c r="CO99" s="138"/>
      <c r="CP99" s="138"/>
      <c r="CQ99" s="138"/>
      <c r="CR99" s="138"/>
      <c r="CS99" s="138"/>
      <c r="CT99" s="138"/>
      <c r="CU99" s="138"/>
      <c r="CV99" s="138"/>
      <c r="CW99" s="138"/>
      <c r="CX99" s="138"/>
      <c r="CY99" s="138"/>
      <c r="CZ99" s="138"/>
      <c r="DA99" s="138"/>
      <c r="DB99" s="138"/>
      <c r="DC99" s="138"/>
      <c r="DD99" s="138"/>
      <c r="DE99" s="138"/>
      <c r="DF99" s="138"/>
      <c r="DG99" s="138"/>
      <c r="DH99" s="138"/>
      <c r="DI99" s="138"/>
      <c r="DJ99" s="138"/>
      <c r="DK99" s="138"/>
      <c r="DL99" s="138"/>
      <c r="DM99" s="138"/>
      <c r="DN99" s="138"/>
      <c r="DO99" s="138"/>
      <c r="DP99" s="138"/>
      <c r="DQ99" s="138"/>
      <c r="DR99" s="138"/>
      <c r="DS99" s="138"/>
      <c r="DT99" s="138"/>
      <c r="DU99" s="138"/>
      <c r="DV99" s="138"/>
      <c r="DW99" s="138"/>
      <c r="DX99" s="138"/>
      <c r="DY99" s="138"/>
      <c r="DZ99" s="138"/>
      <c r="EA99" s="138"/>
      <c r="EB99" s="138"/>
      <c r="EC99" s="138"/>
      <c r="ED99" s="138"/>
      <c r="EE99" s="138"/>
      <c r="EF99" s="138"/>
      <c r="EG99" s="138"/>
      <c r="EH99" s="138"/>
      <c r="EI99" s="138"/>
      <c r="EJ99" s="138"/>
      <c r="EK99" s="138"/>
      <c r="EL99" s="138"/>
      <c r="EM99" s="138"/>
      <c r="EN99" s="138"/>
      <c r="EO99" s="138"/>
      <c r="EP99" s="138"/>
      <c r="EQ99" s="138"/>
      <c r="ER99" s="138"/>
      <c r="ES99" s="138"/>
      <c r="ET99" s="138"/>
      <c r="EU99" s="138"/>
      <c r="EV99" s="138"/>
      <c r="EW99" s="138"/>
      <c r="EX99" s="138"/>
      <c r="EY99" s="138"/>
      <c r="EZ99" s="138"/>
      <c r="FA99" s="138"/>
      <c r="FB99" s="138"/>
      <c r="FC99" s="138"/>
      <c r="FD99" s="138"/>
      <c r="FE99" s="138"/>
      <c r="FF99" s="138"/>
      <c r="FG99" s="138"/>
      <c r="FH99" s="138"/>
      <c r="FI99" s="138"/>
      <c r="FJ99" s="138"/>
      <c r="FK99" s="138"/>
      <c r="FL99" s="138"/>
      <c r="FM99" s="138"/>
      <c r="FN99" s="138"/>
      <c r="FO99" s="138"/>
      <c r="FP99" s="138"/>
      <c r="FQ99" s="138"/>
      <c r="FR99" s="138"/>
      <c r="FS99" s="138"/>
      <c r="FT99" s="138"/>
      <c r="FU99" s="138"/>
      <c r="FV99" s="138"/>
      <c r="FW99" s="138"/>
      <c r="FX99" s="138"/>
      <c r="FY99" s="138"/>
      <c r="FZ99" s="138"/>
      <c r="GA99" s="138"/>
      <c r="GB99" s="138"/>
      <c r="GC99" s="138"/>
      <c r="GD99" s="138"/>
      <c r="GE99" s="138"/>
      <c r="GF99" s="138"/>
      <c r="GG99" s="138"/>
      <c r="GH99" s="138"/>
      <c r="GI99" s="138"/>
      <c r="GJ99" s="138"/>
      <c r="GK99" s="138"/>
      <c r="GL99" s="138"/>
      <c r="GM99" s="138"/>
      <c r="GN99" s="138"/>
      <c r="GO99" s="138"/>
      <c r="GP99" s="138"/>
      <c r="GQ99" s="138"/>
      <c r="GR99" s="138"/>
      <c r="GS99" s="138"/>
      <c r="GT99" s="138"/>
      <c r="GU99" s="138"/>
      <c r="GV99" s="138"/>
      <c r="GW99" s="138"/>
      <c r="GX99" s="138"/>
      <c r="GY99" s="138"/>
      <c r="GZ99" s="138"/>
      <c r="HA99" s="138"/>
      <c r="HB99" s="138"/>
      <c r="HC99" s="138"/>
      <c r="HD99" s="138"/>
      <c r="HE99" s="138"/>
      <c r="HF99" s="138"/>
      <c r="HG99" s="138"/>
      <c r="HH99" s="138"/>
      <c r="HI99" s="138"/>
      <c r="HJ99" s="138"/>
      <c r="HK99" s="138"/>
      <c r="HL99" s="138"/>
      <c r="HM99" s="138"/>
      <c r="HN99" s="138"/>
      <c r="HO99" s="138"/>
      <c r="HP99" s="138"/>
      <c r="HQ99" s="138"/>
      <c r="HR99" s="138"/>
    </row>
    <row r="100" spans="1:226" s="138" customFormat="1" ht="21" customHeight="1" x14ac:dyDescent="0.2">
      <c r="A100" s="136" t="s">
        <v>247</v>
      </c>
      <c r="B100" s="137"/>
      <c r="C100" s="108" t="s">
        <v>248</v>
      </c>
      <c r="D100" s="106">
        <f t="shared" ref="D100:S101" si="66">+D101</f>
        <v>221000000</v>
      </c>
      <c r="E100" s="106">
        <f>+E101</f>
        <v>0</v>
      </c>
      <c r="F100" s="106">
        <f t="shared" si="66"/>
        <v>0</v>
      </c>
      <c r="G100" s="106">
        <f t="shared" si="66"/>
        <v>221000000</v>
      </c>
      <c r="H100" s="106">
        <f t="shared" si="66"/>
        <v>0</v>
      </c>
      <c r="I100" s="106">
        <f t="shared" si="66"/>
        <v>10553400</v>
      </c>
      <c r="J100" s="106">
        <f t="shared" si="66"/>
        <v>18446400</v>
      </c>
      <c r="K100" s="106">
        <f t="shared" si="66"/>
        <v>0</v>
      </c>
      <c r="L100" s="106">
        <f t="shared" si="66"/>
        <v>0</v>
      </c>
      <c r="M100" s="106">
        <f t="shared" si="66"/>
        <v>0</v>
      </c>
      <c r="N100" s="106">
        <f t="shared" si="66"/>
        <v>0</v>
      </c>
      <c r="O100" s="106">
        <f t="shared" si="66"/>
        <v>0</v>
      </c>
      <c r="P100" s="106">
        <f t="shared" si="66"/>
        <v>0</v>
      </c>
      <c r="Q100" s="106">
        <f t="shared" si="66"/>
        <v>0</v>
      </c>
      <c r="R100" s="106">
        <f t="shared" si="66"/>
        <v>0</v>
      </c>
      <c r="S100" s="106">
        <f t="shared" si="66"/>
        <v>0</v>
      </c>
      <c r="T100" s="106">
        <f t="shared" ref="T100:AI101" si="67">+T101</f>
        <v>28999800</v>
      </c>
      <c r="U100" s="106">
        <f t="shared" si="67"/>
        <v>0</v>
      </c>
      <c r="V100" s="106">
        <f t="shared" si="67"/>
        <v>0</v>
      </c>
      <c r="W100" s="106">
        <f t="shared" si="67"/>
        <v>10485344</v>
      </c>
      <c r="X100" s="106">
        <f t="shared" si="67"/>
        <v>0</v>
      </c>
      <c r="Y100" s="106">
        <f t="shared" si="67"/>
        <v>0</v>
      </c>
      <c r="Z100" s="106">
        <f t="shared" si="67"/>
        <v>0</v>
      </c>
      <c r="AA100" s="106">
        <f t="shared" si="67"/>
        <v>0</v>
      </c>
      <c r="AB100" s="106">
        <f t="shared" si="67"/>
        <v>0</v>
      </c>
      <c r="AC100" s="106">
        <f t="shared" si="67"/>
        <v>0</v>
      </c>
      <c r="AD100" s="106">
        <f t="shared" si="67"/>
        <v>0</v>
      </c>
      <c r="AE100" s="106">
        <f t="shared" si="67"/>
        <v>0</v>
      </c>
      <c r="AF100" s="106">
        <f t="shared" si="67"/>
        <v>0</v>
      </c>
      <c r="AG100" s="106">
        <f t="shared" si="67"/>
        <v>10485344</v>
      </c>
      <c r="AH100" s="106">
        <f t="shared" si="67"/>
        <v>0</v>
      </c>
      <c r="AI100" s="106">
        <f t="shared" si="67"/>
        <v>0</v>
      </c>
      <c r="AJ100" s="106">
        <f t="shared" ref="AJ100:AY101" si="68">+AJ101</f>
        <v>10485344</v>
      </c>
      <c r="AK100" s="106">
        <f t="shared" si="68"/>
        <v>0</v>
      </c>
      <c r="AL100" s="106">
        <f t="shared" si="68"/>
        <v>0</v>
      </c>
      <c r="AM100" s="106">
        <f t="shared" si="68"/>
        <v>0</v>
      </c>
      <c r="AN100" s="106">
        <f t="shared" si="68"/>
        <v>0</v>
      </c>
      <c r="AO100" s="106">
        <f t="shared" si="68"/>
        <v>0</v>
      </c>
      <c r="AP100" s="106">
        <f t="shared" si="68"/>
        <v>0</v>
      </c>
      <c r="AQ100" s="106">
        <f t="shared" si="68"/>
        <v>0</v>
      </c>
      <c r="AR100" s="106">
        <f t="shared" si="68"/>
        <v>0</v>
      </c>
      <c r="AS100" s="106">
        <f t="shared" si="68"/>
        <v>0</v>
      </c>
      <c r="AT100" s="106">
        <f t="shared" si="68"/>
        <v>10485344</v>
      </c>
      <c r="AU100" s="106">
        <f t="shared" si="68"/>
        <v>0</v>
      </c>
      <c r="AV100" s="106">
        <f t="shared" si="68"/>
        <v>0</v>
      </c>
      <c r="AW100" s="106">
        <f t="shared" si="68"/>
        <v>10485344</v>
      </c>
      <c r="AX100" s="106">
        <f t="shared" si="68"/>
        <v>0</v>
      </c>
      <c r="AY100" s="106">
        <f t="shared" si="68"/>
        <v>0</v>
      </c>
      <c r="AZ100" s="106">
        <f t="shared" ref="AZ100:BF101" si="69">+AZ101</f>
        <v>0</v>
      </c>
      <c r="BA100" s="106">
        <f t="shared" si="69"/>
        <v>0</v>
      </c>
      <c r="BB100" s="106">
        <f t="shared" si="69"/>
        <v>0</v>
      </c>
      <c r="BC100" s="106">
        <f t="shared" si="69"/>
        <v>0</v>
      </c>
      <c r="BD100" s="106">
        <f t="shared" si="69"/>
        <v>0</v>
      </c>
      <c r="BE100" s="106">
        <f t="shared" si="69"/>
        <v>0</v>
      </c>
      <c r="BF100" s="106">
        <f t="shared" si="69"/>
        <v>0</v>
      </c>
      <c r="BG100" s="106">
        <f>+BG101</f>
        <v>10485344</v>
      </c>
      <c r="BH100" s="238"/>
    </row>
    <row r="101" spans="1:226" ht="21" customHeight="1" x14ac:dyDescent="0.2">
      <c r="A101" s="110" t="s">
        <v>249</v>
      </c>
      <c r="B101" s="111"/>
      <c r="C101" s="112" t="s">
        <v>250</v>
      </c>
      <c r="D101" s="110">
        <f t="shared" si="66"/>
        <v>221000000</v>
      </c>
      <c r="E101" s="110">
        <f>+E102</f>
        <v>0</v>
      </c>
      <c r="F101" s="110">
        <f t="shared" si="66"/>
        <v>0</v>
      </c>
      <c r="G101" s="110">
        <f>+G102</f>
        <v>221000000</v>
      </c>
      <c r="H101" s="110">
        <f t="shared" si="66"/>
        <v>0</v>
      </c>
      <c r="I101" s="110">
        <f t="shared" si="66"/>
        <v>10553400</v>
      </c>
      <c r="J101" s="110">
        <f t="shared" si="66"/>
        <v>18446400</v>
      </c>
      <c r="K101" s="110">
        <f t="shared" si="66"/>
        <v>0</v>
      </c>
      <c r="L101" s="110">
        <f t="shared" si="66"/>
        <v>0</v>
      </c>
      <c r="M101" s="110">
        <f t="shared" si="66"/>
        <v>0</v>
      </c>
      <c r="N101" s="110">
        <f t="shared" si="66"/>
        <v>0</v>
      </c>
      <c r="O101" s="110">
        <f t="shared" si="66"/>
        <v>0</v>
      </c>
      <c r="P101" s="110">
        <f t="shared" si="66"/>
        <v>0</v>
      </c>
      <c r="Q101" s="110">
        <f t="shared" si="66"/>
        <v>0</v>
      </c>
      <c r="R101" s="110">
        <f t="shared" si="66"/>
        <v>0</v>
      </c>
      <c r="S101" s="110">
        <f t="shared" si="66"/>
        <v>0</v>
      </c>
      <c r="T101" s="110">
        <f t="shared" si="67"/>
        <v>28999800</v>
      </c>
      <c r="U101" s="110">
        <f t="shared" si="67"/>
        <v>0</v>
      </c>
      <c r="V101" s="110">
        <f t="shared" si="67"/>
        <v>0</v>
      </c>
      <c r="W101" s="110">
        <f t="shared" si="67"/>
        <v>10485344</v>
      </c>
      <c r="X101" s="110">
        <f t="shared" si="67"/>
        <v>0</v>
      </c>
      <c r="Y101" s="110">
        <f t="shared" si="67"/>
        <v>0</v>
      </c>
      <c r="Z101" s="110">
        <f t="shared" si="67"/>
        <v>0</v>
      </c>
      <c r="AA101" s="110">
        <f t="shared" si="67"/>
        <v>0</v>
      </c>
      <c r="AB101" s="110">
        <f t="shared" si="67"/>
        <v>0</v>
      </c>
      <c r="AC101" s="110">
        <f t="shared" si="67"/>
        <v>0</v>
      </c>
      <c r="AD101" s="110">
        <f t="shared" si="67"/>
        <v>0</v>
      </c>
      <c r="AE101" s="110">
        <f t="shared" si="67"/>
        <v>0</v>
      </c>
      <c r="AF101" s="110">
        <f t="shared" si="67"/>
        <v>0</v>
      </c>
      <c r="AG101" s="110">
        <f t="shared" si="67"/>
        <v>10485344</v>
      </c>
      <c r="AH101" s="110">
        <f t="shared" si="67"/>
        <v>0</v>
      </c>
      <c r="AI101" s="110">
        <f t="shared" si="67"/>
        <v>0</v>
      </c>
      <c r="AJ101" s="110">
        <f t="shared" si="68"/>
        <v>10485344</v>
      </c>
      <c r="AK101" s="110">
        <f t="shared" si="68"/>
        <v>0</v>
      </c>
      <c r="AL101" s="110">
        <f t="shared" si="68"/>
        <v>0</v>
      </c>
      <c r="AM101" s="110">
        <f t="shared" si="68"/>
        <v>0</v>
      </c>
      <c r="AN101" s="110">
        <f t="shared" si="68"/>
        <v>0</v>
      </c>
      <c r="AO101" s="110">
        <f t="shared" si="68"/>
        <v>0</v>
      </c>
      <c r="AP101" s="110">
        <f t="shared" si="68"/>
        <v>0</v>
      </c>
      <c r="AQ101" s="110">
        <f t="shared" si="68"/>
        <v>0</v>
      </c>
      <c r="AR101" s="110">
        <f t="shared" si="68"/>
        <v>0</v>
      </c>
      <c r="AS101" s="110">
        <f t="shared" si="68"/>
        <v>0</v>
      </c>
      <c r="AT101" s="110">
        <f t="shared" si="68"/>
        <v>10485344</v>
      </c>
      <c r="AU101" s="110">
        <f t="shared" si="68"/>
        <v>0</v>
      </c>
      <c r="AV101" s="110">
        <f t="shared" si="68"/>
        <v>0</v>
      </c>
      <c r="AW101" s="110">
        <f t="shared" si="68"/>
        <v>10485344</v>
      </c>
      <c r="AX101" s="110">
        <f t="shared" si="68"/>
        <v>0</v>
      </c>
      <c r="AY101" s="110">
        <f t="shared" si="68"/>
        <v>0</v>
      </c>
      <c r="AZ101" s="110">
        <f t="shared" si="69"/>
        <v>0</v>
      </c>
      <c r="BA101" s="110">
        <f t="shared" si="69"/>
        <v>0</v>
      </c>
      <c r="BB101" s="110">
        <f t="shared" si="69"/>
        <v>0</v>
      </c>
      <c r="BC101" s="110">
        <f t="shared" si="69"/>
        <v>0</v>
      </c>
      <c r="BD101" s="110">
        <f t="shared" si="69"/>
        <v>0</v>
      </c>
      <c r="BE101" s="110">
        <f t="shared" si="69"/>
        <v>0</v>
      </c>
      <c r="BF101" s="110">
        <f t="shared" si="69"/>
        <v>0</v>
      </c>
      <c r="BG101" s="110">
        <f>+BG102</f>
        <v>10485344</v>
      </c>
      <c r="BH101" s="238"/>
    </row>
    <row r="102" spans="1:226" ht="21" customHeight="1" x14ac:dyDescent="0.2">
      <c r="A102" s="93" t="s">
        <v>251</v>
      </c>
      <c r="B102" s="113"/>
      <c r="C102" s="114" t="s">
        <v>252</v>
      </c>
      <c r="D102" s="93">
        <f t="shared" ref="D102:AH102" si="70">SUM(D103:D104)</f>
        <v>221000000</v>
      </c>
      <c r="E102" s="93">
        <f t="shared" si="70"/>
        <v>0</v>
      </c>
      <c r="F102" s="93">
        <f t="shared" si="70"/>
        <v>0</v>
      </c>
      <c r="G102" s="93">
        <f t="shared" si="70"/>
        <v>221000000</v>
      </c>
      <c r="H102" s="93">
        <f t="shared" si="70"/>
        <v>0</v>
      </c>
      <c r="I102" s="93">
        <f t="shared" si="70"/>
        <v>10553400</v>
      </c>
      <c r="J102" s="93">
        <f t="shared" si="70"/>
        <v>18446400</v>
      </c>
      <c r="K102" s="93">
        <f t="shared" si="70"/>
        <v>0</v>
      </c>
      <c r="L102" s="93">
        <f t="shared" si="70"/>
        <v>0</v>
      </c>
      <c r="M102" s="93">
        <f>SUM(M103:M104)</f>
        <v>0</v>
      </c>
      <c r="N102" s="93">
        <f t="shared" si="70"/>
        <v>0</v>
      </c>
      <c r="O102" s="93">
        <f t="shared" si="70"/>
        <v>0</v>
      </c>
      <c r="P102" s="93">
        <f t="shared" si="70"/>
        <v>0</v>
      </c>
      <c r="Q102" s="93">
        <f t="shared" si="70"/>
        <v>0</v>
      </c>
      <c r="R102" s="93">
        <f t="shared" si="70"/>
        <v>0</v>
      </c>
      <c r="S102" s="93">
        <f t="shared" si="70"/>
        <v>0</v>
      </c>
      <c r="T102" s="93">
        <f t="shared" si="70"/>
        <v>28999800</v>
      </c>
      <c r="U102" s="93">
        <f t="shared" si="70"/>
        <v>0</v>
      </c>
      <c r="V102" s="93">
        <f t="shared" ref="V102:AF102" si="71">SUM(V103:V104)</f>
        <v>0</v>
      </c>
      <c r="W102" s="93">
        <f t="shared" si="71"/>
        <v>10485344</v>
      </c>
      <c r="X102" s="93">
        <f t="shared" si="71"/>
        <v>0</v>
      </c>
      <c r="Y102" s="93">
        <f t="shared" si="71"/>
        <v>0</v>
      </c>
      <c r="Z102" s="93">
        <f>SUM(Z103:Z104)</f>
        <v>0</v>
      </c>
      <c r="AA102" s="93">
        <f t="shared" si="71"/>
        <v>0</v>
      </c>
      <c r="AB102" s="93">
        <f t="shared" si="71"/>
        <v>0</v>
      </c>
      <c r="AC102" s="93">
        <f t="shared" si="71"/>
        <v>0</v>
      </c>
      <c r="AD102" s="93">
        <f t="shared" si="71"/>
        <v>0</v>
      </c>
      <c r="AE102" s="93">
        <f t="shared" si="71"/>
        <v>0</v>
      </c>
      <c r="AF102" s="93">
        <f t="shared" si="71"/>
        <v>0</v>
      </c>
      <c r="AG102" s="93">
        <f t="shared" si="70"/>
        <v>10485344</v>
      </c>
      <c r="AH102" s="93">
        <f t="shared" si="70"/>
        <v>0</v>
      </c>
      <c r="AI102" s="93">
        <f t="shared" ref="AI102:AS102" si="72">SUM(AI103:AI104)</f>
        <v>0</v>
      </c>
      <c r="AJ102" s="93">
        <f t="shared" si="72"/>
        <v>10485344</v>
      </c>
      <c r="AK102" s="93">
        <f t="shared" si="72"/>
        <v>0</v>
      </c>
      <c r="AL102" s="93">
        <f t="shared" si="72"/>
        <v>0</v>
      </c>
      <c r="AM102" s="93">
        <f>SUM(AM103:AM104)</f>
        <v>0</v>
      </c>
      <c r="AN102" s="93">
        <f t="shared" si="72"/>
        <v>0</v>
      </c>
      <c r="AO102" s="93">
        <f t="shared" si="72"/>
        <v>0</v>
      </c>
      <c r="AP102" s="93">
        <f t="shared" si="72"/>
        <v>0</v>
      </c>
      <c r="AQ102" s="93">
        <f t="shared" si="72"/>
        <v>0</v>
      </c>
      <c r="AR102" s="93">
        <f t="shared" si="72"/>
        <v>0</v>
      </c>
      <c r="AS102" s="93">
        <f t="shared" si="72"/>
        <v>0</v>
      </c>
      <c r="AT102" s="93">
        <f>SUM(AT103:AT104)</f>
        <v>10485344</v>
      </c>
      <c r="AU102" s="93">
        <f>SUM(AU103:AU104)</f>
        <v>0</v>
      </c>
      <c r="AV102" s="93">
        <f t="shared" ref="AV102:BF102" si="73">SUM(AV103:AV104)</f>
        <v>0</v>
      </c>
      <c r="AW102" s="93">
        <f t="shared" si="73"/>
        <v>10485344</v>
      </c>
      <c r="AX102" s="93">
        <f t="shared" si="73"/>
        <v>0</v>
      </c>
      <c r="AY102" s="93">
        <f t="shared" si="73"/>
        <v>0</v>
      </c>
      <c r="AZ102" s="93">
        <f>SUM(AZ103:AZ104)</f>
        <v>0</v>
      </c>
      <c r="BA102" s="93">
        <f t="shared" si="73"/>
        <v>0</v>
      </c>
      <c r="BB102" s="93">
        <f t="shared" si="73"/>
        <v>0</v>
      </c>
      <c r="BC102" s="93">
        <f t="shared" si="73"/>
        <v>0</v>
      </c>
      <c r="BD102" s="93">
        <f t="shared" si="73"/>
        <v>0</v>
      </c>
      <c r="BE102" s="93">
        <f t="shared" si="73"/>
        <v>0</v>
      </c>
      <c r="BF102" s="93">
        <f t="shared" si="73"/>
        <v>0</v>
      </c>
      <c r="BG102" s="93">
        <f>SUM(BG103:BG104)</f>
        <v>10485344</v>
      </c>
      <c r="BH102" s="238"/>
    </row>
    <row r="103" spans="1:226" ht="21" customHeight="1" x14ac:dyDescent="0.2">
      <c r="A103" s="23" t="s">
        <v>253</v>
      </c>
      <c r="B103" s="129" t="s">
        <v>74</v>
      </c>
      <c r="C103" s="117" t="s">
        <v>254</v>
      </c>
      <c r="D103" s="23"/>
      <c r="E103" s="23">
        <v>0</v>
      </c>
      <c r="F103" s="23">
        <v>0</v>
      </c>
      <c r="G103" s="26">
        <f>SUM(D103:E103)-F103</f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3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f>SUM(H103:S103)</f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3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f>SUM(U103:AF103)</f>
        <v>0</v>
      </c>
      <c r="AH103" s="26">
        <v>0</v>
      </c>
      <c r="AI103" s="26">
        <v>0</v>
      </c>
      <c r="AJ103" s="26">
        <v>0</v>
      </c>
      <c r="AK103" s="26">
        <v>0</v>
      </c>
      <c r="AL103" s="26">
        <v>0</v>
      </c>
      <c r="AM103" s="23">
        <v>0</v>
      </c>
      <c r="AN103" s="26">
        <v>0</v>
      </c>
      <c r="AO103" s="26">
        <v>0</v>
      </c>
      <c r="AP103" s="26">
        <v>0</v>
      </c>
      <c r="AQ103" s="26">
        <v>0</v>
      </c>
      <c r="AR103" s="26">
        <v>0</v>
      </c>
      <c r="AS103" s="26">
        <v>0</v>
      </c>
      <c r="AT103" s="26">
        <f>SUM(AH103:AS103)</f>
        <v>0</v>
      </c>
      <c r="AU103" s="26">
        <v>0</v>
      </c>
      <c r="AV103" s="26">
        <v>0</v>
      </c>
      <c r="AW103" s="26">
        <v>0</v>
      </c>
      <c r="AX103" s="26">
        <v>0</v>
      </c>
      <c r="AY103" s="26">
        <v>0</v>
      </c>
      <c r="AZ103" s="23">
        <v>0</v>
      </c>
      <c r="BA103" s="26">
        <v>0</v>
      </c>
      <c r="BB103" s="26">
        <v>0</v>
      </c>
      <c r="BC103" s="26">
        <v>0</v>
      </c>
      <c r="BD103" s="26">
        <v>0</v>
      </c>
      <c r="BE103" s="26">
        <v>0</v>
      </c>
      <c r="BF103" s="26">
        <v>0</v>
      </c>
      <c r="BG103" s="26">
        <f>SUM(AU103:BF103)</f>
        <v>0</v>
      </c>
      <c r="BH103" s="238"/>
    </row>
    <row r="104" spans="1:226" ht="21" customHeight="1" x14ac:dyDescent="0.2">
      <c r="A104" s="26" t="s">
        <v>255</v>
      </c>
      <c r="B104" s="127" t="s">
        <v>74</v>
      </c>
      <c r="C104" s="128" t="s">
        <v>256</v>
      </c>
      <c r="D104" s="26">
        <v>221000000</v>
      </c>
      <c r="E104" s="23">
        <v>0</v>
      </c>
      <c r="F104" s="23">
        <v>0</v>
      </c>
      <c r="G104" s="26">
        <f>SUM(D104:E104)-F104</f>
        <v>221000000</v>
      </c>
      <c r="H104" s="26">
        <v>0</v>
      </c>
      <c r="I104" s="26">
        <v>10553400</v>
      </c>
      <c r="J104" s="26">
        <v>18446400</v>
      </c>
      <c r="K104" s="26">
        <v>0</v>
      </c>
      <c r="L104" s="26">
        <v>0</v>
      </c>
      <c r="M104" s="23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f>SUM(H104:S104)</f>
        <v>28999800</v>
      </c>
      <c r="U104" s="26">
        <v>0</v>
      </c>
      <c r="V104" s="26">
        <v>0</v>
      </c>
      <c r="W104" s="26">
        <v>10485344</v>
      </c>
      <c r="X104" s="26">
        <v>0</v>
      </c>
      <c r="Y104" s="26">
        <v>0</v>
      </c>
      <c r="Z104" s="23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f>SUM(U104:AF104)</f>
        <v>10485344</v>
      </c>
      <c r="AH104" s="26">
        <v>0</v>
      </c>
      <c r="AI104" s="26">
        <v>0</v>
      </c>
      <c r="AJ104" s="26">
        <v>10485344</v>
      </c>
      <c r="AK104" s="26">
        <v>0</v>
      </c>
      <c r="AL104" s="26">
        <v>0</v>
      </c>
      <c r="AM104" s="23">
        <v>0</v>
      </c>
      <c r="AN104" s="26">
        <v>0</v>
      </c>
      <c r="AO104" s="26">
        <v>0</v>
      </c>
      <c r="AP104" s="26">
        <v>0</v>
      </c>
      <c r="AQ104" s="26">
        <v>0</v>
      </c>
      <c r="AR104" s="26">
        <v>0</v>
      </c>
      <c r="AS104" s="26">
        <v>0</v>
      </c>
      <c r="AT104" s="26">
        <f>SUM(AH104:AS104)</f>
        <v>10485344</v>
      </c>
      <c r="AU104" s="26">
        <v>0</v>
      </c>
      <c r="AV104" s="26">
        <v>0</v>
      </c>
      <c r="AW104" s="26">
        <v>10485344</v>
      </c>
      <c r="AX104" s="26">
        <v>0</v>
      </c>
      <c r="AY104" s="26">
        <v>0</v>
      </c>
      <c r="AZ104" s="23">
        <v>0</v>
      </c>
      <c r="BA104" s="26">
        <v>0</v>
      </c>
      <c r="BB104" s="26">
        <v>0</v>
      </c>
      <c r="BC104" s="26">
        <v>0</v>
      </c>
      <c r="BD104" s="26">
        <v>0</v>
      </c>
      <c r="BE104" s="26">
        <v>0</v>
      </c>
      <c r="BF104" s="26">
        <v>0</v>
      </c>
      <c r="BG104" s="26">
        <f>SUM(AU104:BF104)</f>
        <v>10485344</v>
      </c>
      <c r="BH104" s="238"/>
    </row>
    <row r="105" spans="1:226" ht="21" customHeight="1" x14ac:dyDescent="0.2">
      <c r="A105" s="139" t="s">
        <v>257</v>
      </c>
      <c r="B105" s="140"/>
      <c r="C105" s="141" t="s">
        <v>258</v>
      </c>
      <c r="D105" s="142">
        <f>+D106</f>
        <v>0</v>
      </c>
      <c r="E105" s="142">
        <f>+E106</f>
        <v>0</v>
      </c>
      <c r="F105" s="142">
        <f>+F106</f>
        <v>0</v>
      </c>
      <c r="G105" s="142">
        <f t="shared" ref="E105:BG106" si="74">+G106</f>
        <v>0</v>
      </c>
      <c r="H105" s="142">
        <f t="shared" si="74"/>
        <v>0</v>
      </c>
      <c r="I105" s="142">
        <f t="shared" si="74"/>
        <v>0</v>
      </c>
      <c r="J105" s="142">
        <f t="shared" si="74"/>
        <v>0</v>
      </c>
      <c r="K105" s="142">
        <f t="shared" si="74"/>
        <v>0</v>
      </c>
      <c r="L105" s="142">
        <f t="shared" si="74"/>
        <v>0</v>
      </c>
      <c r="M105" s="142">
        <f t="shared" si="74"/>
        <v>0</v>
      </c>
      <c r="N105" s="142">
        <f t="shared" si="74"/>
        <v>0</v>
      </c>
      <c r="O105" s="142">
        <f t="shared" si="74"/>
        <v>0</v>
      </c>
      <c r="P105" s="144">
        <v>0</v>
      </c>
      <c r="Q105" s="142">
        <f t="shared" si="74"/>
        <v>0</v>
      </c>
      <c r="R105" s="142">
        <f t="shared" si="74"/>
        <v>0</v>
      </c>
      <c r="S105" s="142">
        <f t="shared" si="74"/>
        <v>0</v>
      </c>
      <c r="T105" s="142">
        <f>+T106</f>
        <v>0</v>
      </c>
      <c r="U105" s="142">
        <f t="shared" si="74"/>
        <v>0</v>
      </c>
      <c r="V105" s="142">
        <f t="shared" si="74"/>
        <v>0</v>
      </c>
      <c r="W105" s="142">
        <f t="shared" si="74"/>
        <v>0</v>
      </c>
      <c r="X105" s="142">
        <f t="shared" si="74"/>
        <v>0</v>
      </c>
      <c r="Y105" s="142">
        <f t="shared" si="74"/>
        <v>0</v>
      </c>
      <c r="Z105" s="142">
        <f t="shared" si="74"/>
        <v>0</v>
      </c>
      <c r="AA105" s="142">
        <f t="shared" si="74"/>
        <v>0</v>
      </c>
      <c r="AB105" s="142">
        <f t="shared" si="74"/>
        <v>0</v>
      </c>
      <c r="AC105" s="144">
        <v>0</v>
      </c>
      <c r="AD105" s="142">
        <f t="shared" si="74"/>
        <v>0</v>
      </c>
      <c r="AE105" s="142">
        <f t="shared" si="74"/>
        <v>0</v>
      </c>
      <c r="AF105" s="142">
        <f t="shared" si="74"/>
        <v>0</v>
      </c>
      <c r="AG105" s="144">
        <f>SUM(U105:AF105)</f>
        <v>0</v>
      </c>
      <c r="AH105" s="142">
        <f t="shared" si="74"/>
        <v>0</v>
      </c>
      <c r="AI105" s="142">
        <f t="shared" si="74"/>
        <v>0</v>
      </c>
      <c r="AJ105" s="142">
        <f t="shared" si="74"/>
        <v>0</v>
      </c>
      <c r="AK105" s="142">
        <f t="shared" si="74"/>
        <v>0</v>
      </c>
      <c r="AL105" s="142">
        <f t="shared" si="74"/>
        <v>0</v>
      </c>
      <c r="AM105" s="142">
        <f t="shared" si="74"/>
        <v>0</v>
      </c>
      <c r="AN105" s="142">
        <f t="shared" si="74"/>
        <v>0</v>
      </c>
      <c r="AO105" s="142">
        <f t="shared" si="74"/>
        <v>0</v>
      </c>
      <c r="AP105" s="144">
        <v>0</v>
      </c>
      <c r="AQ105" s="142">
        <f t="shared" si="74"/>
        <v>0</v>
      </c>
      <c r="AR105" s="142">
        <f t="shared" si="74"/>
        <v>0</v>
      </c>
      <c r="AS105" s="142">
        <f t="shared" si="74"/>
        <v>0</v>
      </c>
      <c r="AT105" s="142">
        <f t="shared" si="74"/>
        <v>0</v>
      </c>
      <c r="AU105" s="142">
        <f t="shared" si="74"/>
        <v>0</v>
      </c>
      <c r="AV105" s="142">
        <f t="shared" si="74"/>
        <v>0</v>
      </c>
      <c r="AW105" s="142">
        <f t="shared" si="74"/>
        <v>0</v>
      </c>
      <c r="AX105" s="142">
        <f t="shared" si="74"/>
        <v>0</v>
      </c>
      <c r="AY105" s="142">
        <f t="shared" si="74"/>
        <v>0</v>
      </c>
      <c r="AZ105" s="143">
        <v>0</v>
      </c>
      <c r="BA105" s="142">
        <f t="shared" si="74"/>
        <v>0</v>
      </c>
      <c r="BB105" s="142">
        <f t="shared" si="74"/>
        <v>0</v>
      </c>
      <c r="BC105" s="144">
        <v>0</v>
      </c>
      <c r="BD105" s="142">
        <f t="shared" si="74"/>
        <v>0</v>
      </c>
      <c r="BE105" s="142">
        <f t="shared" si="74"/>
        <v>0</v>
      </c>
      <c r="BF105" s="142">
        <f t="shared" si="74"/>
        <v>0</v>
      </c>
      <c r="BG105" s="142">
        <f t="shared" si="74"/>
        <v>0</v>
      </c>
      <c r="BH105" s="238"/>
    </row>
    <row r="106" spans="1:226" ht="21" customHeight="1" x14ac:dyDescent="0.2">
      <c r="A106" s="145" t="s">
        <v>259</v>
      </c>
      <c r="B106" s="146"/>
      <c r="C106" s="147" t="s">
        <v>260</v>
      </c>
      <c r="D106" s="145">
        <f>+D107</f>
        <v>0</v>
      </c>
      <c r="E106" s="145">
        <f t="shared" si="74"/>
        <v>0</v>
      </c>
      <c r="F106" s="145">
        <f>+F107</f>
        <v>0</v>
      </c>
      <c r="G106" s="145">
        <f t="shared" si="74"/>
        <v>0</v>
      </c>
      <c r="H106" s="145">
        <f t="shared" si="74"/>
        <v>0</v>
      </c>
      <c r="I106" s="145">
        <f t="shared" si="74"/>
        <v>0</v>
      </c>
      <c r="J106" s="145">
        <f t="shared" si="74"/>
        <v>0</v>
      </c>
      <c r="K106" s="145">
        <f t="shared" si="74"/>
        <v>0</v>
      </c>
      <c r="L106" s="145">
        <f t="shared" si="74"/>
        <v>0</v>
      </c>
      <c r="M106" s="145">
        <f t="shared" si="74"/>
        <v>0</v>
      </c>
      <c r="N106" s="145">
        <f t="shared" si="74"/>
        <v>0</v>
      </c>
      <c r="O106" s="145">
        <f t="shared" si="74"/>
        <v>0</v>
      </c>
      <c r="P106" s="145">
        <f t="shared" si="74"/>
        <v>0</v>
      </c>
      <c r="Q106" s="145">
        <f t="shared" si="74"/>
        <v>0</v>
      </c>
      <c r="R106" s="145">
        <f t="shared" si="74"/>
        <v>0</v>
      </c>
      <c r="S106" s="145">
        <f t="shared" si="74"/>
        <v>0</v>
      </c>
      <c r="T106" s="145">
        <f t="shared" si="74"/>
        <v>0</v>
      </c>
      <c r="U106" s="145">
        <f t="shared" si="74"/>
        <v>0</v>
      </c>
      <c r="V106" s="145">
        <f t="shared" si="74"/>
        <v>0</v>
      </c>
      <c r="W106" s="145">
        <f t="shared" si="74"/>
        <v>0</v>
      </c>
      <c r="X106" s="145">
        <f t="shared" si="74"/>
        <v>0</v>
      </c>
      <c r="Y106" s="145">
        <f t="shared" si="74"/>
        <v>0</v>
      </c>
      <c r="Z106" s="145">
        <f t="shared" si="74"/>
        <v>0</v>
      </c>
      <c r="AA106" s="145">
        <f t="shared" si="74"/>
        <v>0</v>
      </c>
      <c r="AB106" s="145">
        <f t="shared" si="74"/>
        <v>0</v>
      </c>
      <c r="AC106" s="145">
        <f t="shared" si="74"/>
        <v>0</v>
      </c>
      <c r="AD106" s="145">
        <f t="shared" si="74"/>
        <v>0</v>
      </c>
      <c r="AE106" s="145">
        <f t="shared" si="74"/>
        <v>0</v>
      </c>
      <c r="AF106" s="145">
        <f t="shared" si="74"/>
        <v>0</v>
      </c>
      <c r="AG106" s="145">
        <f t="shared" si="74"/>
        <v>0</v>
      </c>
      <c r="AH106" s="145">
        <f t="shared" si="74"/>
        <v>0</v>
      </c>
      <c r="AI106" s="145">
        <f t="shared" si="74"/>
        <v>0</v>
      </c>
      <c r="AJ106" s="145">
        <f t="shared" si="74"/>
        <v>0</v>
      </c>
      <c r="AK106" s="145">
        <f t="shared" si="74"/>
        <v>0</v>
      </c>
      <c r="AL106" s="145">
        <f t="shared" si="74"/>
        <v>0</v>
      </c>
      <c r="AM106" s="145">
        <f t="shared" si="74"/>
        <v>0</v>
      </c>
      <c r="AN106" s="145">
        <f t="shared" si="74"/>
        <v>0</v>
      </c>
      <c r="AO106" s="145">
        <f t="shared" si="74"/>
        <v>0</v>
      </c>
      <c r="AP106" s="145">
        <f t="shared" si="74"/>
        <v>0</v>
      </c>
      <c r="AQ106" s="145">
        <f t="shared" si="74"/>
        <v>0</v>
      </c>
      <c r="AR106" s="145">
        <f t="shared" si="74"/>
        <v>0</v>
      </c>
      <c r="AS106" s="145">
        <f t="shared" si="74"/>
        <v>0</v>
      </c>
      <c r="AT106" s="145">
        <f t="shared" si="74"/>
        <v>0</v>
      </c>
      <c r="AU106" s="145">
        <f t="shared" si="74"/>
        <v>0</v>
      </c>
      <c r="AV106" s="145">
        <f t="shared" si="74"/>
        <v>0</v>
      </c>
      <c r="AW106" s="145">
        <f t="shared" si="74"/>
        <v>0</v>
      </c>
      <c r="AX106" s="145">
        <f t="shared" si="74"/>
        <v>0</v>
      </c>
      <c r="AY106" s="145">
        <f t="shared" si="74"/>
        <v>0</v>
      </c>
      <c r="AZ106" s="145">
        <f t="shared" si="74"/>
        <v>0</v>
      </c>
      <c r="BA106" s="145">
        <f t="shared" si="74"/>
        <v>0</v>
      </c>
      <c r="BB106" s="145">
        <f t="shared" si="74"/>
        <v>0</v>
      </c>
      <c r="BC106" s="145">
        <f t="shared" si="74"/>
        <v>0</v>
      </c>
      <c r="BD106" s="145">
        <f t="shared" si="74"/>
        <v>0</v>
      </c>
      <c r="BE106" s="145">
        <f t="shared" si="74"/>
        <v>0</v>
      </c>
      <c r="BF106" s="145">
        <f t="shared" si="74"/>
        <v>0</v>
      </c>
      <c r="BG106" s="145">
        <f t="shared" si="74"/>
        <v>0</v>
      </c>
      <c r="BH106" s="238"/>
    </row>
    <row r="107" spans="1:226" ht="21" customHeight="1" x14ac:dyDescent="0.2">
      <c r="A107" s="77" t="s">
        <v>261</v>
      </c>
      <c r="B107" s="131">
        <v>10</v>
      </c>
      <c r="C107" s="120" t="s">
        <v>262</v>
      </c>
      <c r="D107" s="77"/>
      <c r="E107" s="23">
        <v>0</v>
      </c>
      <c r="F107" s="23">
        <v>0</v>
      </c>
      <c r="G107" s="26">
        <f>SUM(D107:E107)-F107</f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3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f>SUM(H107:S107)</f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3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f>SUM(U107:AF107)</f>
        <v>0</v>
      </c>
      <c r="AH107" s="26">
        <v>0</v>
      </c>
      <c r="AI107" s="26">
        <v>0</v>
      </c>
      <c r="AJ107" s="26">
        <v>0</v>
      </c>
      <c r="AK107" s="26">
        <v>0</v>
      </c>
      <c r="AL107" s="26">
        <v>0</v>
      </c>
      <c r="AM107" s="23">
        <v>0</v>
      </c>
      <c r="AN107" s="26">
        <v>0</v>
      </c>
      <c r="AO107" s="26">
        <v>0</v>
      </c>
      <c r="AP107" s="26">
        <v>0</v>
      </c>
      <c r="AQ107" s="26">
        <v>0</v>
      </c>
      <c r="AR107" s="26">
        <v>0</v>
      </c>
      <c r="AS107" s="26">
        <v>0</v>
      </c>
      <c r="AT107" s="26">
        <f>SUM(AH107:AS107)</f>
        <v>0</v>
      </c>
      <c r="AU107" s="26">
        <v>0</v>
      </c>
      <c r="AV107" s="26">
        <v>0</v>
      </c>
      <c r="AW107" s="26">
        <v>0</v>
      </c>
      <c r="AX107" s="26">
        <v>0</v>
      </c>
      <c r="AY107" s="26">
        <v>0</v>
      </c>
      <c r="AZ107" s="23">
        <v>0</v>
      </c>
      <c r="BA107" s="26">
        <v>0</v>
      </c>
      <c r="BB107" s="26">
        <v>0</v>
      </c>
      <c r="BC107" s="26">
        <v>0</v>
      </c>
      <c r="BD107" s="26">
        <v>0</v>
      </c>
      <c r="BE107" s="26">
        <v>0</v>
      </c>
      <c r="BF107" s="26">
        <v>0</v>
      </c>
      <c r="BG107" s="26">
        <f>SUM(AU107:BF107)</f>
        <v>0</v>
      </c>
      <c r="BH107" s="238"/>
    </row>
    <row r="108" spans="1:226" s="148" customFormat="1" ht="21" customHeight="1" x14ac:dyDescent="0.2">
      <c r="A108" s="106" t="s">
        <v>263</v>
      </c>
      <c r="B108" s="107"/>
      <c r="C108" s="108" t="s">
        <v>264</v>
      </c>
      <c r="D108" s="106">
        <f>+D109</f>
        <v>750000000</v>
      </c>
      <c r="E108" s="106">
        <f t="shared" ref="E108:BG109" si="75">+E109</f>
        <v>0</v>
      </c>
      <c r="F108" s="106">
        <f>+F109</f>
        <v>0</v>
      </c>
      <c r="G108" s="106">
        <f t="shared" si="75"/>
        <v>750000000</v>
      </c>
      <c r="H108" s="106">
        <f>+H109</f>
        <v>750000000</v>
      </c>
      <c r="I108" s="106">
        <f t="shared" si="75"/>
        <v>0</v>
      </c>
      <c r="J108" s="106">
        <f t="shared" si="75"/>
        <v>0</v>
      </c>
      <c r="K108" s="106">
        <f t="shared" si="75"/>
        <v>0</v>
      </c>
      <c r="L108" s="106">
        <f t="shared" si="75"/>
        <v>0</v>
      </c>
      <c r="M108" s="106">
        <f t="shared" si="75"/>
        <v>0</v>
      </c>
      <c r="N108" s="106">
        <f t="shared" si="75"/>
        <v>0</v>
      </c>
      <c r="O108" s="106">
        <f t="shared" si="75"/>
        <v>0</v>
      </c>
      <c r="P108" s="106">
        <f t="shared" si="75"/>
        <v>0</v>
      </c>
      <c r="Q108" s="106">
        <f t="shared" si="75"/>
        <v>0</v>
      </c>
      <c r="R108" s="106">
        <f t="shared" si="75"/>
        <v>0</v>
      </c>
      <c r="S108" s="106">
        <f t="shared" si="75"/>
        <v>0</v>
      </c>
      <c r="T108" s="106">
        <f t="shared" si="75"/>
        <v>750000000</v>
      </c>
      <c r="U108" s="106">
        <f t="shared" si="75"/>
        <v>41227536</v>
      </c>
      <c r="V108" s="106">
        <f t="shared" si="75"/>
        <v>30980801</v>
      </c>
      <c r="W108" s="106">
        <f t="shared" si="75"/>
        <v>24721473</v>
      </c>
      <c r="X108" s="106">
        <f t="shared" si="75"/>
        <v>0</v>
      </c>
      <c r="Y108" s="106">
        <f t="shared" si="75"/>
        <v>0</v>
      </c>
      <c r="Z108" s="106">
        <f t="shared" si="75"/>
        <v>0</v>
      </c>
      <c r="AA108" s="106">
        <f t="shared" si="75"/>
        <v>0</v>
      </c>
      <c r="AB108" s="106">
        <f t="shared" si="75"/>
        <v>0</v>
      </c>
      <c r="AC108" s="106">
        <f t="shared" si="75"/>
        <v>0</v>
      </c>
      <c r="AD108" s="106">
        <f t="shared" si="75"/>
        <v>0</v>
      </c>
      <c r="AE108" s="106">
        <f t="shared" si="75"/>
        <v>0</v>
      </c>
      <c r="AF108" s="106">
        <f t="shared" si="75"/>
        <v>0</v>
      </c>
      <c r="AG108" s="106">
        <f t="shared" si="75"/>
        <v>96929810</v>
      </c>
      <c r="AH108" s="106">
        <f t="shared" si="75"/>
        <v>41227536</v>
      </c>
      <c r="AI108" s="106">
        <f t="shared" si="75"/>
        <v>27461799</v>
      </c>
      <c r="AJ108" s="106">
        <f t="shared" si="75"/>
        <v>16104588</v>
      </c>
      <c r="AK108" s="106">
        <f t="shared" si="75"/>
        <v>0</v>
      </c>
      <c r="AL108" s="106">
        <f t="shared" si="75"/>
        <v>0</v>
      </c>
      <c r="AM108" s="106">
        <f t="shared" si="75"/>
        <v>0</v>
      </c>
      <c r="AN108" s="106">
        <f t="shared" si="75"/>
        <v>0</v>
      </c>
      <c r="AO108" s="106">
        <f t="shared" si="75"/>
        <v>0</v>
      </c>
      <c r="AP108" s="106">
        <f t="shared" si="75"/>
        <v>0</v>
      </c>
      <c r="AQ108" s="106">
        <f t="shared" si="75"/>
        <v>0</v>
      </c>
      <c r="AR108" s="106">
        <f t="shared" si="75"/>
        <v>0</v>
      </c>
      <c r="AS108" s="106">
        <f t="shared" si="75"/>
        <v>0</v>
      </c>
      <c r="AT108" s="106">
        <f t="shared" si="75"/>
        <v>84793923</v>
      </c>
      <c r="AU108" s="106">
        <f t="shared" si="75"/>
        <v>41227536</v>
      </c>
      <c r="AV108" s="106">
        <f t="shared" si="75"/>
        <v>27461799</v>
      </c>
      <c r="AW108" s="106">
        <f t="shared" si="75"/>
        <v>16104588</v>
      </c>
      <c r="AX108" s="106">
        <f t="shared" si="75"/>
        <v>0</v>
      </c>
      <c r="AY108" s="106">
        <f t="shared" si="75"/>
        <v>0</v>
      </c>
      <c r="AZ108" s="106">
        <f t="shared" si="75"/>
        <v>0</v>
      </c>
      <c r="BA108" s="106">
        <f t="shared" si="75"/>
        <v>0</v>
      </c>
      <c r="BB108" s="106">
        <f t="shared" si="75"/>
        <v>0</v>
      </c>
      <c r="BC108" s="106">
        <f t="shared" si="75"/>
        <v>0</v>
      </c>
      <c r="BD108" s="106">
        <f t="shared" si="75"/>
        <v>0</v>
      </c>
      <c r="BE108" s="106">
        <f t="shared" si="75"/>
        <v>0</v>
      </c>
      <c r="BF108" s="106">
        <f t="shared" si="75"/>
        <v>0</v>
      </c>
      <c r="BG108" s="106">
        <f t="shared" si="75"/>
        <v>84793923</v>
      </c>
      <c r="BH108" s="240"/>
      <c r="BI108" s="241"/>
      <c r="BJ108" s="241"/>
      <c r="BK108" s="241"/>
      <c r="BL108" s="241"/>
      <c r="BM108" s="241"/>
      <c r="BN108" s="241"/>
      <c r="BO108" s="241"/>
      <c r="BP108" s="241"/>
      <c r="BQ108" s="241"/>
      <c r="BR108" s="241"/>
      <c r="BS108" s="241"/>
      <c r="BT108" s="241"/>
      <c r="BU108" s="241"/>
      <c r="BV108" s="241"/>
      <c r="BW108" s="241"/>
      <c r="BX108" s="241"/>
      <c r="BY108" s="241"/>
      <c r="BZ108" s="241"/>
      <c r="CA108" s="241"/>
      <c r="CB108" s="241"/>
      <c r="CC108" s="241"/>
      <c r="CD108" s="241"/>
      <c r="CE108" s="241"/>
      <c r="CF108" s="241"/>
      <c r="CG108" s="241"/>
      <c r="CH108" s="241"/>
      <c r="CI108" s="241"/>
      <c r="CJ108" s="241"/>
      <c r="CK108" s="241"/>
      <c r="CL108" s="241"/>
      <c r="CM108" s="241"/>
      <c r="CN108" s="241"/>
      <c r="CO108" s="241"/>
      <c r="CP108" s="241"/>
      <c r="CQ108" s="241"/>
      <c r="CR108" s="241"/>
      <c r="CS108" s="241"/>
      <c r="CT108" s="241"/>
      <c r="CU108" s="241"/>
      <c r="CV108" s="241"/>
      <c r="CW108" s="241"/>
      <c r="CX108" s="241"/>
      <c r="CY108" s="241"/>
      <c r="CZ108" s="241"/>
      <c r="DA108" s="241"/>
      <c r="DB108" s="241"/>
      <c r="DC108" s="241"/>
      <c r="DD108" s="241"/>
      <c r="DE108" s="241"/>
      <c r="DF108" s="241"/>
      <c r="DG108" s="241"/>
      <c r="DH108" s="241"/>
      <c r="DI108" s="241"/>
      <c r="DJ108" s="241"/>
      <c r="DK108" s="241"/>
      <c r="DL108" s="241"/>
      <c r="DM108" s="241"/>
      <c r="DN108" s="241"/>
      <c r="DO108" s="241"/>
      <c r="DP108" s="241"/>
      <c r="DQ108" s="241"/>
      <c r="DR108" s="241"/>
      <c r="DS108" s="241"/>
      <c r="DT108" s="241"/>
      <c r="DU108" s="241"/>
      <c r="DV108" s="241"/>
      <c r="DW108" s="241"/>
      <c r="DX108" s="241"/>
      <c r="DY108" s="241"/>
      <c r="DZ108" s="241"/>
      <c r="EA108" s="241"/>
      <c r="EB108" s="241"/>
      <c r="EC108" s="241"/>
      <c r="ED108" s="241"/>
      <c r="EE108" s="241"/>
      <c r="EF108" s="241"/>
      <c r="EG108" s="241"/>
      <c r="EH108" s="241"/>
      <c r="EI108" s="241"/>
      <c r="EJ108" s="241"/>
      <c r="EK108" s="241"/>
      <c r="EL108" s="241"/>
      <c r="EM108" s="241"/>
      <c r="EN108" s="241"/>
      <c r="EO108" s="241"/>
      <c r="EP108" s="241"/>
      <c r="EQ108" s="241"/>
      <c r="ER108" s="241"/>
      <c r="ES108" s="241"/>
      <c r="ET108" s="241"/>
      <c r="EU108" s="241"/>
      <c r="EV108" s="241"/>
      <c r="EW108" s="241"/>
      <c r="EX108" s="241"/>
      <c r="EY108" s="241"/>
      <c r="EZ108" s="241"/>
      <c r="FA108" s="241"/>
      <c r="FB108" s="241"/>
      <c r="FC108" s="241"/>
      <c r="FD108" s="241"/>
      <c r="FE108" s="241"/>
      <c r="FF108" s="241"/>
      <c r="FG108" s="241"/>
      <c r="FH108" s="241"/>
      <c r="FI108" s="241"/>
      <c r="FJ108" s="241"/>
      <c r="FK108" s="241"/>
      <c r="FL108" s="241"/>
      <c r="FM108" s="241"/>
      <c r="FN108" s="241"/>
      <c r="FO108" s="241"/>
      <c r="FP108" s="241"/>
      <c r="FQ108" s="241"/>
      <c r="FR108" s="241"/>
      <c r="FS108" s="241"/>
      <c r="FT108" s="241"/>
      <c r="FU108" s="241"/>
      <c r="FV108" s="241"/>
      <c r="FW108" s="241"/>
      <c r="FX108" s="241"/>
      <c r="FY108" s="241"/>
      <c r="FZ108" s="241"/>
      <c r="GA108" s="241"/>
      <c r="GB108" s="241"/>
      <c r="GC108" s="241"/>
      <c r="GD108" s="241"/>
      <c r="GE108" s="241"/>
      <c r="GF108" s="241"/>
      <c r="GG108" s="241"/>
      <c r="GH108" s="241"/>
      <c r="GI108" s="241"/>
      <c r="GJ108" s="241"/>
      <c r="GK108" s="241"/>
      <c r="GL108" s="241"/>
      <c r="GM108" s="241"/>
      <c r="GN108" s="241"/>
      <c r="GO108" s="241"/>
      <c r="GP108" s="241"/>
      <c r="GQ108" s="241"/>
      <c r="GR108" s="241"/>
      <c r="GS108" s="241"/>
      <c r="GT108" s="241"/>
      <c r="GU108" s="241"/>
      <c r="GV108" s="241"/>
      <c r="GW108" s="241"/>
      <c r="GX108" s="241"/>
      <c r="GY108" s="241"/>
      <c r="GZ108" s="241"/>
      <c r="HA108" s="241"/>
      <c r="HB108" s="241"/>
      <c r="HC108" s="241"/>
      <c r="HD108" s="241"/>
      <c r="HE108" s="241"/>
      <c r="HF108" s="241"/>
      <c r="HG108" s="241"/>
      <c r="HH108" s="241"/>
      <c r="HI108" s="241"/>
      <c r="HJ108" s="241"/>
      <c r="HK108" s="241"/>
      <c r="HL108" s="241"/>
      <c r="HM108" s="241"/>
      <c r="HN108" s="241"/>
      <c r="HO108" s="241"/>
      <c r="HP108" s="241"/>
      <c r="HQ108" s="241"/>
      <c r="HR108" s="241"/>
    </row>
    <row r="109" spans="1:226" ht="21" customHeight="1" x14ac:dyDescent="0.2">
      <c r="A109" s="145" t="s">
        <v>265</v>
      </c>
      <c r="B109" s="146"/>
      <c r="C109" s="147" t="s">
        <v>266</v>
      </c>
      <c r="D109" s="145">
        <f>+D110</f>
        <v>750000000</v>
      </c>
      <c r="E109" s="145">
        <f t="shared" si="75"/>
        <v>0</v>
      </c>
      <c r="F109" s="145">
        <f t="shared" si="75"/>
        <v>0</v>
      </c>
      <c r="G109" s="145">
        <f>+G110</f>
        <v>750000000</v>
      </c>
      <c r="H109" s="145">
        <f t="shared" si="75"/>
        <v>750000000</v>
      </c>
      <c r="I109" s="145">
        <f t="shared" si="75"/>
        <v>0</v>
      </c>
      <c r="J109" s="145">
        <f t="shared" si="75"/>
        <v>0</v>
      </c>
      <c r="K109" s="145">
        <f t="shared" si="75"/>
        <v>0</v>
      </c>
      <c r="L109" s="145">
        <f t="shared" si="75"/>
        <v>0</v>
      </c>
      <c r="M109" s="145">
        <f t="shared" si="75"/>
        <v>0</v>
      </c>
      <c r="N109" s="145">
        <f t="shared" si="75"/>
        <v>0</v>
      </c>
      <c r="O109" s="145">
        <f t="shared" si="75"/>
        <v>0</v>
      </c>
      <c r="P109" s="145">
        <f t="shared" si="75"/>
        <v>0</v>
      </c>
      <c r="Q109" s="145">
        <f t="shared" si="75"/>
        <v>0</v>
      </c>
      <c r="R109" s="145">
        <f t="shared" si="75"/>
        <v>0</v>
      </c>
      <c r="S109" s="145">
        <f t="shared" si="75"/>
        <v>0</v>
      </c>
      <c r="T109" s="145">
        <f t="shared" si="75"/>
        <v>750000000</v>
      </c>
      <c r="U109" s="145">
        <f t="shared" si="75"/>
        <v>41227536</v>
      </c>
      <c r="V109" s="145">
        <f t="shared" si="75"/>
        <v>30980801</v>
      </c>
      <c r="W109" s="145">
        <f t="shared" si="75"/>
        <v>24721473</v>
      </c>
      <c r="X109" s="145">
        <f t="shared" si="75"/>
        <v>0</v>
      </c>
      <c r="Y109" s="145">
        <f t="shared" si="75"/>
        <v>0</v>
      </c>
      <c r="Z109" s="145">
        <f t="shared" si="75"/>
        <v>0</v>
      </c>
      <c r="AA109" s="145">
        <f t="shared" si="75"/>
        <v>0</v>
      </c>
      <c r="AB109" s="145">
        <f t="shared" si="75"/>
        <v>0</v>
      </c>
      <c r="AC109" s="145">
        <f t="shared" si="75"/>
        <v>0</v>
      </c>
      <c r="AD109" s="145">
        <f t="shared" si="75"/>
        <v>0</v>
      </c>
      <c r="AE109" s="145">
        <f t="shared" si="75"/>
        <v>0</v>
      </c>
      <c r="AF109" s="145">
        <f t="shared" si="75"/>
        <v>0</v>
      </c>
      <c r="AG109" s="145">
        <f t="shared" si="75"/>
        <v>96929810</v>
      </c>
      <c r="AH109" s="145">
        <f t="shared" si="75"/>
        <v>41227536</v>
      </c>
      <c r="AI109" s="145">
        <f t="shared" si="75"/>
        <v>27461799</v>
      </c>
      <c r="AJ109" s="145">
        <f t="shared" si="75"/>
        <v>16104588</v>
      </c>
      <c r="AK109" s="145">
        <f t="shared" si="75"/>
        <v>0</v>
      </c>
      <c r="AL109" s="145">
        <f t="shared" si="75"/>
        <v>0</v>
      </c>
      <c r="AM109" s="145">
        <f t="shared" si="75"/>
        <v>0</v>
      </c>
      <c r="AN109" s="145">
        <f t="shared" si="75"/>
        <v>0</v>
      </c>
      <c r="AO109" s="145">
        <f t="shared" si="75"/>
        <v>0</v>
      </c>
      <c r="AP109" s="145">
        <f t="shared" si="75"/>
        <v>0</v>
      </c>
      <c r="AQ109" s="145">
        <f t="shared" si="75"/>
        <v>0</v>
      </c>
      <c r="AR109" s="145">
        <f t="shared" si="75"/>
        <v>0</v>
      </c>
      <c r="AS109" s="145">
        <f t="shared" si="75"/>
        <v>0</v>
      </c>
      <c r="AT109" s="145">
        <f t="shared" si="75"/>
        <v>84793923</v>
      </c>
      <c r="AU109" s="145">
        <f t="shared" si="75"/>
        <v>41227536</v>
      </c>
      <c r="AV109" s="145">
        <f t="shared" si="75"/>
        <v>27461799</v>
      </c>
      <c r="AW109" s="145">
        <f t="shared" si="75"/>
        <v>16104588</v>
      </c>
      <c r="AX109" s="145">
        <f t="shared" si="75"/>
        <v>0</v>
      </c>
      <c r="AY109" s="145">
        <f t="shared" si="75"/>
        <v>0</v>
      </c>
      <c r="AZ109" s="145">
        <f t="shared" si="75"/>
        <v>0</v>
      </c>
      <c r="BA109" s="145">
        <f t="shared" si="75"/>
        <v>0</v>
      </c>
      <c r="BB109" s="145">
        <f t="shared" si="75"/>
        <v>0</v>
      </c>
      <c r="BC109" s="145">
        <f t="shared" si="75"/>
        <v>0</v>
      </c>
      <c r="BD109" s="145">
        <f t="shared" si="75"/>
        <v>0</v>
      </c>
      <c r="BE109" s="145">
        <f t="shared" si="75"/>
        <v>0</v>
      </c>
      <c r="BF109" s="145">
        <f t="shared" si="75"/>
        <v>0</v>
      </c>
      <c r="BG109" s="145">
        <f t="shared" si="75"/>
        <v>84793923</v>
      </c>
      <c r="BH109" s="238"/>
    </row>
    <row r="110" spans="1:226" ht="21" customHeight="1" x14ac:dyDescent="0.2">
      <c r="A110" s="19" t="s">
        <v>267</v>
      </c>
      <c r="B110" s="149"/>
      <c r="C110" s="150" t="s">
        <v>268</v>
      </c>
      <c r="D110" s="19">
        <f t="shared" ref="D110:S110" si="76">SUM(D111:D112)</f>
        <v>750000000</v>
      </c>
      <c r="E110" s="19">
        <f>SUM(E111:E112)</f>
        <v>0</v>
      </c>
      <c r="F110" s="19">
        <f t="shared" si="76"/>
        <v>0</v>
      </c>
      <c r="G110" s="19">
        <f>SUM(G111:G112)</f>
        <v>750000000</v>
      </c>
      <c r="H110" s="19">
        <f t="shared" si="76"/>
        <v>750000000</v>
      </c>
      <c r="I110" s="19">
        <f t="shared" si="76"/>
        <v>0</v>
      </c>
      <c r="J110" s="19">
        <f t="shared" si="76"/>
        <v>0</v>
      </c>
      <c r="K110" s="19">
        <f t="shared" si="76"/>
        <v>0</v>
      </c>
      <c r="L110" s="19">
        <f t="shared" si="76"/>
        <v>0</v>
      </c>
      <c r="M110" s="19">
        <f>SUM(M111:M112)</f>
        <v>0</v>
      </c>
      <c r="N110" s="19">
        <f t="shared" si="76"/>
        <v>0</v>
      </c>
      <c r="O110" s="19">
        <f t="shared" si="76"/>
        <v>0</v>
      </c>
      <c r="P110" s="19">
        <f t="shared" si="76"/>
        <v>0</v>
      </c>
      <c r="Q110" s="19">
        <f t="shared" si="76"/>
        <v>0</v>
      </c>
      <c r="R110" s="19">
        <f t="shared" si="76"/>
        <v>0</v>
      </c>
      <c r="S110" s="19">
        <f t="shared" si="76"/>
        <v>0</v>
      </c>
      <c r="T110" s="19">
        <f>SUM(T111:T112)</f>
        <v>750000000</v>
      </c>
      <c r="U110" s="19">
        <f>SUM(U111:U112)</f>
        <v>41227536</v>
      </c>
      <c r="V110" s="19">
        <f t="shared" ref="V110:AF110" si="77">SUM(V111:V112)</f>
        <v>30980801</v>
      </c>
      <c r="W110" s="19">
        <f t="shared" si="77"/>
        <v>24721473</v>
      </c>
      <c r="X110" s="19">
        <f t="shared" si="77"/>
        <v>0</v>
      </c>
      <c r="Y110" s="19">
        <f t="shared" si="77"/>
        <v>0</v>
      </c>
      <c r="Z110" s="19">
        <f>SUM(Z111:Z112)</f>
        <v>0</v>
      </c>
      <c r="AA110" s="19">
        <f t="shared" si="77"/>
        <v>0</v>
      </c>
      <c r="AB110" s="19">
        <f t="shared" si="77"/>
        <v>0</v>
      </c>
      <c r="AC110" s="19">
        <f t="shared" si="77"/>
        <v>0</v>
      </c>
      <c r="AD110" s="19">
        <f t="shared" si="77"/>
        <v>0</v>
      </c>
      <c r="AE110" s="19">
        <f t="shared" si="77"/>
        <v>0</v>
      </c>
      <c r="AF110" s="19">
        <f t="shared" si="77"/>
        <v>0</v>
      </c>
      <c r="AG110" s="19">
        <f>SUM(AG111:AG112)</f>
        <v>96929810</v>
      </c>
      <c r="AH110" s="19">
        <f>SUM(AH111:AH112)</f>
        <v>41227536</v>
      </c>
      <c r="AI110" s="19">
        <f t="shared" ref="AI110:AS110" si="78">SUM(AI111:AI112)</f>
        <v>27461799</v>
      </c>
      <c r="AJ110" s="19">
        <f t="shared" si="78"/>
        <v>16104588</v>
      </c>
      <c r="AK110" s="19">
        <f t="shared" si="78"/>
        <v>0</v>
      </c>
      <c r="AL110" s="19">
        <f t="shared" si="78"/>
        <v>0</v>
      </c>
      <c r="AM110" s="19">
        <f>SUM(AM111:AM112)</f>
        <v>0</v>
      </c>
      <c r="AN110" s="19">
        <f t="shared" si="78"/>
        <v>0</v>
      </c>
      <c r="AO110" s="19">
        <f t="shared" si="78"/>
        <v>0</v>
      </c>
      <c r="AP110" s="19">
        <f t="shared" si="78"/>
        <v>0</v>
      </c>
      <c r="AQ110" s="19">
        <f t="shared" si="78"/>
        <v>0</v>
      </c>
      <c r="AR110" s="19">
        <f t="shared" si="78"/>
        <v>0</v>
      </c>
      <c r="AS110" s="19">
        <f t="shared" si="78"/>
        <v>0</v>
      </c>
      <c r="AT110" s="19">
        <f>SUM(AT111:AT112)</f>
        <v>84793923</v>
      </c>
      <c r="AU110" s="19">
        <f>SUM(AU111:AU112)</f>
        <v>41227536</v>
      </c>
      <c r="AV110" s="19">
        <f t="shared" ref="AV110:BF110" si="79">SUM(AV111:AV112)</f>
        <v>27461799</v>
      </c>
      <c r="AW110" s="19">
        <f t="shared" si="79"/>
        <v>16104588</v>
      </c>
      <c r="AX110" s="19">
        <f t="shared" si="79"/>
        <v>0</v>
      </c>
      <c r="AY110" s="19">
        <f t="shared" si="79"/>
        <v>0</v>
      </c>
      <c r="AZ110" s="19">
        <f>SUM(AZ111:AZ112)</f>
        <v>0</v>
      </c>
      <c r="BA110" s="19">
        <f t="shared" si="79"/>
        <v>0</v>
      </c>
      <c r="BB110" s="19">
        <f t="shared" si="79"/>
        <v>0</v>
      </c>
      <c r="BC110" s="19">
        <f t="shared" si="79"/>
        <v>0</v>
      </c>
      <c r="BD110" s="19">
        <f t="shared" si="79"/>
        <v>0</v>
      </c>
      <c r="BE110" s="19">
        <f t="shared" si="79"/>
        <v>0</v>
      </c>
      <c r="BF110" s="19">
        <f t="shared" si="79"/>
        <v>0</v>
      </c>
      <c r="BG110" s="19">
        <f>SUM(BG111:BG112)</f>
        <v>84793923</v>
      </c>
      <c r="BH110" s="238"/>
    </row>
    <row r="111" spans="1:226" ht="21" customHeight="1" x14ac:dyDescent="0.2">
      <c r="A111" s="77" t="s">
        <v>269</v>
      </c>
      <c r="B111" s="131">
        <v>10</v>
      </c>
      <c r="C111" s="117" t="s">
        <v>270</v>
      </c>
      <c r="D111" s="23">
        <v>500000000</v>
      </c>
      <c r="E111" s="23">
        <v>0</v>
      </c>
      <c r="F111" s="23">
        <v>0</v>
      </c>
      <c r="G111" s="26">
        <f>SUM(D111:E111)-F111</f>
        <v>500000000</v>
      </c>
      <c r="H111" s="26">
        <v>500000000</v>
      </c>
      <c r="I111" s="26">
        <v>0</v>
      </c>
      <c r="J111" s="26">
        <v>0</v>
      </c>
      <c r="K111" s="26">
        <v>0</v>
      </c>
      <c r="L111" s="26">
        <v>0</v>
      </c>
      <c r="M111" s="23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f>SUM(H111:S111)</f>
        <v>500000000</v>
      </c>
      <c r="U111" s="26">
        <v>23795957</v>
      </c>
      <c r="V111" s="26">
        <v>26490469</v>
      </c>
      <c r="W111" s="26">
        <v>18872674</v>
      </c>
      <c r="X111" s="26">
        <v>0</v>
      </c>
      <c r="Y111" s="26">
        <v>0</v>
      </c>
      <c r="Z111" s="23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  <c r="AF111" s="26">
        <v>0</v>
      </c>
      <c r="AG111" s="26">
        <f>SUM(U111:AF111)</f>
        <v>69159100</v>
      </c>
      <c r="AH111" s="26">
        <v>23795957</v>
      </c>
      <c r="AI111" s="26">
        <v>24064734</v>
      </c>
      <c r="AJ111" s="26">
        <v>12927686</v>
      </c>
      <c r="AK111" s="26">
        <v>0</v>
      </c>
      <c r="AL111" s="26">
        <v>0</v>
      </c>
      <c r="AM111" s="23">
        <v>0</v>
      </c>
      <c r="AN111" s="26">
        <v>0</v>
      </c>
      <c r="AO111" s="26">
        <v>0</v>
      </c>
      <c r="AP111" s="26">
        <v>0</v>
      </c>
      <c r="AQ111" s="26">
        <v>0</v>
      </c>
      <c r="AR111" s="26">
        <v>0</v>
      </c>
      <c r="AS111" s="26">
        <v>0</v>
      </c>
      <c r="AT111" s="26">
        <f>SUM(AH111:AS111)</f>
        <v>60788377</v>
      </c>
      <c r="AU111" s="26">
        <v>23795957</v>
      </c>
      <c r="AV111" s="26">
        <v>24064734</v>
      </c>
      <c r="AW111" s="26">
        <v>12927686</v>
      </c>
      <c r="AX111" s="26">
        <v>0</v>
      </c>
      <c r="AY111" s="26">
        <v>0</v>
      </c>
      <c r="AZ111" s="23">
        <v>0</v>
      </c>
      <c r="BA111" s="26">
        <v>0</v>
      </c>
      <c r="BB111" s="26">
        <v>0</v>
      </c>
      <c r="BC111" s="26">
        <v>0</v>
      </c>
      <c r="BD111" s="26">
        <v>0</v>
      </c>
      <c r="BE111" s="26">
        <v>0</v>
      </c>
      <c r="BF111" s="26">
        <v>0</v>
      </c>
      <c r="BG111" s="26">
        <f>SUM(AU111:BF111)</f>
        <v>60788377</v>
      </c>
      <c r="BH111" s="238"/>
    </row>
    <row r="112" spans="1:226" ht="21" customHeight="1" x14ac:dyDescent="0.2">
      <c r="A112" s="69" t="s">
        <v>271</v>
      </c>
      <c r="B112" s="151">
        <v>10</v>
      </c>
      <c r="C112" s="152" t="s">
        <v>272</v>
      </c>
      <c r="D112" s="70">
        <v>250000000</v>
      </c>
      <c r="E112" s="23">
        <v>0</v>
      </c>
      <c r="F112" s="23">
        <v>0</v>
      </c>
      <c r="G112" s="26">
        <f>SUM(D112:E112)-F112</f>
        <v>250000000</v>
      </c>
      <c r="H112" s="26">
        <v>250000000</v>
      </c>
      <c r="I112" s="26">
        <v>0</v>
      </c>
      <c r="J112" s="26">
        <v>0</v>
      </c>
      <c r="K112" s="26">
        <v>0</v>
      </c>
      <c r="L112" s="26">
        <v>0</v>
      </c>
      <c r="M112" s="23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f>SUM(H112:S112)</f>
        <v>250000000</v>
      </c>
      <c r="U112" s="26">
        <v>17431579</v>
      </c>
      <c r="V112" s="26">
        <v>4490332</v>
      </c>
      <c r="W112" s="26">
        <v>5848799</v>
      </c>
      <c r="X112" s="26">
        <v>0</v>
      </c>
      <c r="Y112" s="26">
        <v>0</v>
      </c>
      <c r="Z112" s="23">
        <v>0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  <c r="AF112" s="26">
        <v>0</v>
      </c>
      <c r="AG112" s="26">
        <f>SUM(U112:AF112)</f>
        <v>27770710</v>
      </c>
      <c r="AH112" s="26">
        <v>17431579</v>
      </c>
      <c r="AI112" s="26">
        <v>3397065</v>
      </c>
      <c r="AJ112" s="26">
        <v>3176902</v>
      </c>
      <c r="AK112" s="26">
        <v>0</v>
      </c>
      <c r="AL112" s="26">
        <v>0</v>
      </c>
      <c r="AM112" s="23">
        <v>0</v>
      </c>
      <c r="AN112" s="26">
        <v>0</v>
      </c>
      <c r="AO112" s="26">
        <v>0</v>
      </c>
      <c r="AP112" s="26">
        <v>0</v>
      </c>
      <c r="AQ112" s="26">
        <v>0</v>
      </c>
      <c r="AR112" s="26">
        <v>0</v>
      </c>
      <c r="AS112" s="26">
        <v>0</v>
      </c>
      <c r="AT112" s="26">
        <f>SUM(AH112:AS112)</f>
        <v>24005546</v>
      </c>
      <c r="AU112" s="26">
        <v>17431579</v>
      </c>
      <c r="AV112" s="26">
        <v>3397065</v>
      </c>
      <c r="AW112" s="26">
        <v>3176902</v>
      </c>
      <c r="AX112" s="26">
        <v>0</v>
      </c>
      <c r="AY112" s="26">
        <v>0</v>
      </c>
      <c r="AZ112" s="23">
        <v>0</v>
      </c>
      <c r="BA112" s="26">
        <v>0</v>
      </c>
      <c r="BB112" s="26">
        <v>0</v>
      </c>
      <c r="BC112" s="26">
        <v>0</v>
      </c>
      <c r="BD112" s="26">
        <v>0</v>
      </c>
      <c r="BE112" s="26">
        <v>0</v>
      </c>
      <c r="BF112" s="26">
        <v>0</v>
      </c>
      <c r="BG112" s="26">
        <f>SUM(AU112:BF112)</f>
        <v>24005546</v>
      </c>
      <c r="BH112" s="238"/>
    </row>
    <row r="113" spans="1:226" s="148" customFormat="1" ht="21" customHeight="1" x14ac:dyDescent="0.2">
      <c r="A113" s="106" t="s">
        <v>273</v>
      </c>
      <c r="B113" s="153"/>
      <c r="C113" s="154" t="s">
        <v>274</v>
      </c>
      <c r="D113" s="106">
        <f>+D114</f>
        <v>1163925120</v>
      </c>
      <c r="E113" s="106">
        <f t="shared" ref="E113:BG113" si="80">+E114</f>
        <v>0</v>
      </c>
      <c r="F113" s="106">
        <f t="shared" si="80"/>
        <v>0</v>
      </c>
      <c r="G113" s="106">
        <f t="shared" si="80"/>
        <v>1163925120</v>
      </c>
      <c r="H113" s="106">
        <f t="shared" si="80"/>
        <v>0</v>
      </c>
      <c r="I113" s="106">
        <f t="shared" si="80"/>
        <v>0</v>
      </c>
      <c r="J113" s="106">
        <f t="shared" si="80"/>
        <v>0</v>
      </c>
      <c r="K113" s="106">
        <f t="shared" si="80"/>
        <v>0</v>
      </c>
      <c r="L113" s="106">
        <f t="shared" si="80"/>
        <v>0</v>
      </c>
      <c r="M113" s="106">
        <f t="shared" si="80"/>
        <v>0</v>
      </c>
      <c r="N113" s="106">
        <f t="shared" si="80"/>
        <v>0</v>
      </c>
      <c r="O113" s="106">
        <f t="shared" si="80"/>
        <v>0</v>
      </c>
      <c r="P113" s="106">
        <f t="shared" si="80"/>
        <v>0</v>
      </c>
      <c r="Q113" s="106">
        <f t="shared" si="80"/>
        <v>0</v>
      </c>
      <c r="R113" s="106">
        <f t="shared" si="80"/>
        <v>0</v>
      </c>
      <c r="S113" s="106">
        <f t="shared" si="80"/>
        <v>0</v>
      </c>
      <c r="T113" s="106">
        <f t="shared" si="80"/>
        <v>0</v>
      </c>
      <c r="U113" s="106">
        <f t="shared" si="80"/>
        <v>0</v>
      </c>
      <c r="V113" s="106">
        <f t="shared" si="80"/>
        <v>0</v>
      </c>
      <c r="W113" s="106">
        <f t="shared" si="80"/>
        <v>0</v>
      </c>
      <c r="X113" s="106">
        <f t="shared" si="80"/>
        <v>0</v>
      </c>
      <c r="Y113" s="106">
        <f t="shared" si="80"/>
        <v>0</v>
      </c>
      <c r="Z113" s="106">
        <f t="shared" si="80"/>
        <v>0</v>
      </c>
      <c r="AA113" s="106">
        <f t="shared" si="80"/>
        <v>0</v>
      </c>
      <c r="AB113" s="106">
        <f t="shared" si="80"/>
        <v>0</v>
      </c>
      <c r="AC113" s="106">
        <f t="shared" si="80"/>
        <v>0</v>
      </c>
      <c r="AD113" s="106">
        <f t="shared" si="80"/>
        <v>0</v>
      </c>
      <c r="AE113" s="106">
        <f t="shared" si="80"/>
        <v>0</v>
      </c>
      <c r="AF113" s="106">
        <f t="shared" si="80"/>
        <v>0</v>
      </c>
      <c r="AG113" s="106">
        <f t="shared" si="80"/>
        <v>0</v>
      </c>
      <c r="AH113" s="106">
        <f t="shared" si="80"/>
        <v>0</v>
      </c>
      <c r="AI113" s="106">
        <f t="shared" si="80"/>
        <v>0</v>
      </c>
      <c r="AJ113" s="106">
        <f t="shared" si="80"/>
        <v>0</v>
      </c>
      <c r="AK113" s="106">
        <f t="shared" si="80"/>
        <v>0</v>
      </c>
      <c r="AL113" s="106">
        <f t="shared" si="80"/>
        <v>0</v>
      </c>
      <c r="AM113" s="106">
        <f t="shared" si="80"/>
        <v>0</v>
      </c>
      <c r="AN113" s="106">
        <f t="shared" si="80"/>
        <v>0</v>
      </c>
      <c r="AO113" s="106">
        <f t="shared" si="80"/>
        <v>0</v>
      </c>
      <c r="AP113" s="106">
        <f t="shared" si="80"/>
        <v>0</v>
      </c>
      <c r="AQ113" s="106">
        <f t="shared" si="80"/>
        <v>0</v>
      </c>
      <c r="AR113" s="106">
        <f t="shared" si="80"/>
        <v>0</v>
      </c>
      <c r="AS113" s="106">
        <f t="shared" si="80"/>
        <v>0</v>
      </c>
      <c r="AT113" s="106">
        <f t="shared" si="80"/>
        <v>0</v>
      </c>
      <c r="AU113" s="106">
        <f t="shared" si="80"/>
        <v>0</v>
      </c>
      <c r="AV113" s="106">
        <f t="shared" si="80"/>
        <v>0</v>
      </c>
      <c r="AW113" s="106">
        <f t="shared" si="80"/>
        <v>0</v>
      </c>
      <c r="AX113" s="106">
        <f t="shared" si="80"/>
        <v>0</v>
      </c>
      <c r="AY113" s="106">
        <f t="shared" si="80"/>
        <v>0</v>
      </c>
      <c r="AZ113" s="106">
        <f t="shared" si="80"/>
        <v>0</v>
      </c>
      <c r="BA113" s="106">
        <f t="shared" si="80"/>
        <v>0</v>
      </c>
      <c r="BB113" s="106">
        <f t="shared" si="80"/>
        <v>0</v>
      </c>
      <c r="BC113" s="106">
        <f t="shared" si="80"/>
        <v>0</v>
      </c>
      <c r="BD113" s="106">
        <f t="shared" si="80"/>
        <v>0</v>
      </c>
      <c r="BE113" s="106">
        <f t="shared" si="80"/>
        <v>0</v>
      </c>
      <c r="BF113" s="106">
        <f t="shared" si="80"/>
        <v>0</v>
      </c>
      <c r="BG113" s="106">
        <f t="shared" si="80"/>
        <v>0</v>
      </c>
      <c r="BH113" s="240"/>
      <c r="BI113" s="241"/>
      <c r="BJ113" s="241"/>
      <c r="BK113" s="241"/>
      <c r="BL113" s="241"/>
      <c r="BM113" s="241"/>
      <c r="BN113" s="241"/>
      <c r="BO113" s="241"/>
      <c r="BP113" s="241"/>
      <c r="BQ113" s="241"/>
      <c r="BR113" s="241"/>
      <c r="BS113" s="241"/>
      <c r="BT113" s="241"/>
      <c r="BU113" s="241"/>
      <c r="BV113" s="241"/>
      <c r="BW113" s="241"/>
      <c r="BX113" s="241"/>
      <c r="BY113" s="241"/>
      <c r="BZ113" s="241"/>
      <c r="CA113" s="241"/>
      <c r="CB113" s="241"/>
      <c r="CC113" s="241"/>
      <c r="CD113" s="241"/>
      <c r="CE113" s="241"/>
      <c r="CF113" s="241"/>
      <c r="CG113" s="241"/>
      <c r="CH113" s="241"/>
      <c r="CI113" s="241"/>
      <c r="CJ113" s="241"/>
      <c r="CK113" s="241"/>
      <c r="CL113" s="241"/>
      <c r="CM113" s="241"/>
      <c r="CN113" s="241"/>
      <c r="CO113" s="241"/>
      <c r="CP113" s="241"/>
      <c r="CQ113" s="241"/>
      <c r="CR113" s="241"/>
      <c r="CS113" s="241"/>
      <c r="CT113" s="241"/>
      <c r="CU113" s="241"/>
      <c r="CV113" s="241"/>
      <c r="CW113" s="241"/>
      <c r="CX113" s="241"/>
      <c r="CY113" s="241"/>
      <c r="CZ113" s="241"/>
      <c r="DA113" s="241"/>
      <c r="DB113" s="241"/>
      <c r="DC113" s="241"/>
      <c r="DD113" s="241"/>
      <c r="DE113" s="241"/>
      <c r="DF113" s="241"/>
      <c r="DG113" s="241"/>
      <c r="DH113" s="241"/>
      <c r="DI113" s="241"/>
      <c r="DJ113" s="241"/>
      <c r="DK113" s="241"/>
      <c r="DL113" s="241"/>
      <c r="DM113" s="241"/>
      <c r="DN113" s="241"/>
      <c r="DO113" s="241"/>
      <c r="DP113" s="241"/>
      <c r="DQ113" s="241"/>
      <c r="DR113" s="241"/>
      <c r="DS113" s="241"/>
      <c r="DT113" s="241"/>
      <c r="DU113" s="241"/>
      <c r="DV113" s="241"/>
      <c r="DW113" s="241"/>
      <c r="DX113" s="241"/>
      <c r="DY113" s="241"/>
      <c r="DZ113" s="241"/>
      <c r="EA113" s="241"/>
      <c r="EB113" s="241"/>
      <c r="EC113" s="241"/>
      <c r="ED113" s="241"/>
      <c r="EE113" s="241"/>
      <c r="EF113" s="241"/>
      <c r="EG113" s="241"/>
      <c r="EH113" s="241"/>
      <c r="EI113" s="241"/>
      <c r="EJ113" s="241"/>
      <c r="EK113" s="241"/>
      <c r="EL113" s="241"/>
      <c r="EM113" s="241"/>
      <c r="EN113" s="241"/>
      <c r="EO113" s="241"/>
      <c r="EP113" s="241"/>
      <c r="EQ113" s="241"/>
      <c r="ER113" s="241"/>
      <c r="ES113" s="241"/>
      <c r="ET113" s="241"/>
      <c r="EU113" s="241"/>
      <c r="EV113" s="241"/>
      <c r="EW113" s="241"/>
      <c r="EX113" s="241"/>
      <c r="EY113" s="241"/>
      <c r="EZ113" s="241"/>
      <c r="FA113" s="241"/>
      <c r="FB113" s="241"/>
      <c r="FC113" s="241"/>
      <c r="FD113" s="241"/>
      <c r="FE113" s="241"/>
      <c r="FF113" s="241"/>
      <c r="FG113" s="241"/>
      <c r="FH113" s="241"/>
      <c r="FI113" s="241"/>
      <c r="FJ113" s="241"/>
      <c r="FK113" s="241"/>
      <c r="FL113" s="241"/>
      <c r="FM113" s="241"/>
      <c r="FN113" s="241"/>
      <c r="FO113" s="241"/>
      <c r="FP113" s="241"/>
      <c r="FQ113" s="241"/>
      <c r="FR113" s="241"/>
      <c r="FS113" s="241"/>
      <c r="FT113" s="241"/>
      <c r="FU113" s="241"/>
      <c r="FV113" s="241"/>
      <c r="FW113" s="241"/>
      <c r="FX113" s="241"/>
      <c r="FY113" s="241"/>
      <c r="FZ113" s="241"/>
      <c r="GA113" s="241"/>
      <c r="GB113" s="241"/>
      <c r="GC113" s="241"/>
      <c r="GD113" s="241"/>
      <c r="GE113" s="241"/>
      <c r="GF113" s="241"/>
      <c r="GG113" s="241"/>
      <c r="GH113" s="241"/>
      <c r="GI113" s="241"/>
      <c r="GJ113" s="241"/>
      <c r="GK113" s="241"/>
      <c r="GL113" s="241"/>
      <c r="GM113" s="241"/>
      <c r="GN113" s="241"/>
      <c r="GO113" s="241"/>
      <c r="GP113" s="241"/>
      <c r="GQ113" s="241"/>
      <c r="GR113" s="241"/>
      <c r="GS113" s="241"/>
      <c r="GT113" s="241"/>
      <c r="GU113" s="241"/>
      <c r="GV113" s="241"/>
      <c r="GW113" s="241"/>
      <c r="GX113" s="241"/>
      <c r="GY113" s="241"/>
      <c r="GZ113" s="241"/>
      <c r="HA113" s="241"/>
      <c r="HB113" s="241"/>
      <c r="HC113" s="241"/>
      <c r="HD113" s="241"/>
      <c r="HE113" s="241"/>
      <c r="HF113" s="241"/>
      <c r="HG113" s="241"/>
      <c r="HH113" s="241"/>
      <c r="HI113" s="241"/>
      <c r="HJ113" s="241"/>
      <c r="HK113" s="241"/>
      <c r="HL113" s="241"/>
      <c r="HM113" s="241"/>
      <c r="HN113" s="241"/>
      <c r="HO113" s="241"/>
      <c r="HP113" s="241"/>
      <c r="HQ113" s="241"/>
      <c r="HR113" s="241"/>
    </row>
    <row r="114" spans="1:226" ht="21" customHeight="1" x14ac:dyDescent="0.2">
      <c r="A114" s="145" t="s">
        <v>275</v>
      </c>
      <c r="B114" s="146"/>
      <c r="C114" s="147" t="s">
        <v>276</v>
      </c>
      <c r="D114" s="145">
        <f>SUM(D115:D116)</f>
        <v>1163925120</v>
      </c>
      <c r="E114" s="145">
        <f t="shared" ref="E114:S114" si="81">SUM(E115:E116)</f>
        <v>0</v>
      </c>
      <c r="F114" s="145">
        <f t="shared" si="81"/>
        <v>0</v>
      </c>
      <c r="G114" s="145">
        <f t="shared" si="81"/>
        <v>1163925120</v>
      </c>
      <c r="H114" s="145">
        <f t="shared" si="81"/>
        <v>0</v>
      </c>
      <c r="I114" s="145">
        <f t="shared" si="81"/>
        <v>0</v>
      </c>
      <c r="J114" s="145">
        <f t="shared" si="81"/>
        <v>0</v>
      </c>
      <c r="K114" s="145">
        <f t="shared" si="81"/>
        <v>0</v>
      </c>
      <c r="L114" s="145">
        <f t="shared" si="81"/>
        <v>0</v>
      </c>
      <c r="M114" s="145">
        <f>SUM(M115:M116)</f>
        <v>0</v>
      </c>
      <c r="N114" s="145">
        <f t="shared" si="81"/>
        <v>0</v>
      </c>
      <c r="O114" s="145">
        <f t="shared" si="81"/>
        <v>0</v>
      </c>
      <c r="P114" s="145">
        <f t="shared" si="81"/>
        <v>0</v>
      </c>
      <c r="Q114" s="145">
        <f t="shared" si="81"/>
        <v>0</v>
      </c>
      <c r="R114" s="145">
        <f t="shared" si="81"/>
        <v>0</v>
      </c>
      <c r="S114" s="145">
        <f t="shared" si="81"/>
        <v>0</v>
      </c>
      <c r="T114" s="145">
        <f>SUM(T115:T116)</f>
        <v>0</v>
      </c>
      <c r="U114" s="145">
        <f>SUM(U115:U116)</f>
        <v>0</v>
      </c>
      <c r="V114" s="145">
        <f t="shared" ref="V114:AF114" si="82">SUM(V115:V116)</f>
        <v>0</v>
      </c>
      <c r="W114" s="145">
        <f t="shared" si="82"/>
        <v>0</v>
      </c>
      <c r="X114" s="145">
        <f t="shared" si="82"/>
        <v>0</v>
      </c>
      <c r="Y114" s="145">
        <f t="shared" si="82"/>
        <v>0</v>
      </c>
      <c r="Z114" s="145">
        <f>SUM(Z115:Z116)</f>
        <v>0</v>
      </c>
      <c r="AA114" s="145">
        <f t="shared" si="82"/>
        <v>0</v>
      </c>
      <c r="AB114" s="145">
        <f t="shared" si="82"/>
        <v>0</v>
      </c>
      <c r="AC114" s="145">
        <f t="shared" si="82"/>
        <v>0</v>
      </c>
      <c r="AD114" s="145">
        <f t="shared" si="82"/>
        <v>0</v>
      </c>
      <c r="AE114" s="145">
        <f t="shared" si="82"/>
        <v>0</v>
      </c>
      <c r="AF114" s="145">
        <f t="shared" si="82"/>
        <v>0</v>
      </c>
      <c r="AG114" s="145">
        <f>SUM(AG115:AG116)</f>
        <v>0</v>
      </c>
      <c r="AH114" s="145">
        <f>SUM(AH115:AH116)</f>
        <v>0</v>
      </c>
      <c r="AI114" s="145">
        <f t="shared" ref="AI114:AS114" si="83">SUM(AI115:AI116)</f>
        <v>0</v>
      </c>
      <c r="AJ114" s="145">
        <f t="shared" si="83"/>
        <v>0</v>
      </c>
      <c r="AK114" s="145">
        <f t="shared" si="83"/>
        <v>0</v>
      </c>
      <c r="AL114" s="145">
        <f t="shared" si="83"/>
        <v>0</v>
      </c>
      <c r="AM114" s="145">
        <f>SUM(AM115:AM116)</f>
        <v>0</v>
      </c>
      <c r="AN114" s="145">
        <f t="shared" si="83"/>
        <v>0</v>
      </c>
      <c r="AO114" s="145">
        <f t="shared" si="83"/>
        <v>0</v>
      </c>
      <c r="AP114" s="145">
        <f t="shared" si="83"/>
        <v>0</v>
      </c>
      <c r="AQ114" s="145">
        <f t="shared" si="83"/>
        <v>0</v>
      </c>
      <c r="AR114" s="145">
        <f t="shared" si="83"/>
        <v>0</v>
      </c>
      <c r="AS114" s="145">
        <f t="shared" si="83"/>
        <v>0</v>
      </c>
      <c r="AT114" s="145">
        <f>SUM(AT115:AT116)</f>
        <v>0</v>
      </c>
      <c r="AU114" s="145">
        <f>SUM(AU115:AU116)</f>
        <v>0</v>
      </c>
      <c r="AV114" s="145">
        <f t="shared" ref="AV114:BF114" si="84">SUM(AV115:AV116)</f>
        <v>0</v>
      </c>
      <c r="AW114" s="145">
        <f t="shared" si="84"/>
        <v>0</v>
      </c>
      <c r="AX114" s="145">
        <f t="shared" si="84"/>
        <v>0</v>
      </c>
      <c r="AY114" s="145">
        <f t="shared" si="84"/>
        <v>0</v>
      </c>
      <c r="AZ114" s="145">
        <f>SUM(AZ115:AZ116)</f>
        <v>0</v>
      </c>
      <c r="BA114" s="145">
        <f t="shared" si="84"/>
        <v>0</v>
      </c>
      <c r="BB114" s="145">
        <f t="shared" si="84"/>
        <v>0</v>
      </c>
      <c r="BC114" s="145">
        <f t="shared" si="84"/>
        <v>0</v>
      </c>
      <c r="BD114" s="145">
        <f t="shared" si="84"/>
        <v>0</v>
      </c>
      <c r="BE114" s="145">
        <f t="shared" si="84"/>
        <v>0</v>
      </c>
      <c r="BF114" s="145">
        <f t="shared" si="84"/>
        <v>0</v>
      </c>
      <c r="BG114" s="145">
        <f>SUM(BG115:BG116)</f>
        <v>0</v>
      </c>
      <c r="BH114" s="238"/>
    </row>
    <row r="115" spans="1:226" ht="21" customHeight="1" x14ac:dyDescent="0.2">
      <c r="A115" s="23" t="s">
        <v>277</v>
      </c>
      <c r="B115" s="132">
        <v>10</v>
      </c>
      <c r="C115" s="221" t="s">
        <v>278</v>
      </c>
      <c r="D115" s="50">
        <v>1163925120</v>
      </c>
      <c r="E115" s="77">
        <v>0</v>
      </c>
      <c r="F115" s="50">
        <v>0</v>
      </c>
      <c r="G115" s="50">
        <f>SUM(D115:E115)-F115</f>
        <v>1163925120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f>SUM(H115:S115)</f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f>SUM(U115:AF115)</f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0</v>
      </c>
      <c r="AQ115" s="50">
        <v>0</v>
      </c>
      <c r="AR115" s="50">
        <v>0</v>
      </c>
      <c r="AS115" s="50">
        <v>0</v>
      </c>
      <c r="AT115" s="50">
        <f>SUM(AH115:AS115)</f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0</v>
      </c>
      <c r="BF115" s="50">
        <v>0</v>
      </c>
      <c r="BG115" s="50">
        <f>SUM(AU115:BF115)</f>
        <v>0</v>
      </c>
      <c r="BH115" s="238"/>
    </row>
    <row r="116" spans="1:226" ht="21" customHeight="1" x14ac:dyDescent="0.2">
      <c r="A116" s="70" t="s">
        <v>279</v>
      </c>
      <c r="B116" s="131">
        <v>10</v>
      </c>
      <c r="C116" s="155" t="s">
        <v>280</v>
      </c>
      <c r="D116" s="77">
        <v>0</v>
      </c>
      <c r="E116" s="69">
        <v>0</v>
      </c>
      <c r="F116" s="23">
        <v>0</v>
      </c>
      <c r="G116" s="23">
        <f>SUM(D116:E116)-F116</f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f>SUM(H116:S116)</f>
        <v>0</v>
      </c>
      <c r="U116" s="23">
        <v>0</v>
      </c>
      <c r="V116" s="23">
        <v>0</v>
      </c>
      <c r="W116" s="23">
        <v>0</v>
      </c>
      <c r="X116" s="23">
        <v>0</v>
      </c>
      <c r="Y116" s="23">
        <v>0</v>
      </c>
      <c r="Z116" s="23">
        <v>0</v>
      </c>
      <c r="AA116" s="23">
        <v>0</v>
      </c>
      <c r="AB116" s="23">
        <v>0</v>
      </c>
      <c r="AC116" s="23">
        <v>0</v>
      </c>
      <c r="AD116" s="23">
        <v>0</v>
      </c>
      <c r="AE116" s="23">
        <v>0</v>
      </c>
      <c r="AF116" s="23">
        <v>0</v>
      </c>
      <c r="AG116" s="23">
        <f>SUM(U116:AF116)</f>
        <v>0</v>
      </c>
      <c r="AH116" s="23">
        <v>0</v>
      </c>
      <c r="AI116" s="23">
        <v>0</v>
      </c>
      <c r="AJ116" s="23">
        <v>0</v>
      </c>
      <c r="AK116" s="23">
        <v>0</v>
      </c>
      <c r="AL116" s="23">
        <v>0</v>
      </c>
      <c r="AM116" s="23">
        <v>0</v>
      </c>
      <c r="AN116" s="23">
        <v>0</v>
      </c>
      <c r="AO116" s="23">
        <v>0</v>
      </c>
      <c r="AP116" s="23">
        <v>0</v>
      </c>
      <c r="AQ116" s="23">
        <v>0</v>
      </c>
      <c r="AR116" s="23">
        <v>0</v>
      </c>
      <c r="AS116" s="23">
        <v>0</v>
      </c>
      <c r="AT116" s="23">
        <f>SUM(AH116:AS116)</f>
        <v>0</v>
      </c>
      <c r="AU116" s="23">
        <v>0</v>
      </c>
      <c r="AV116" s="23">
        <v>0</v>
      </c>
      <c r="AW116" s="23">
        <v>0</v>
      </c>
      <c r="AX116" s="23">
        <v>0</v>
      </c>
      <c r="AY116" s="23">
        <v>0</v>
      </c>
      <c r="AZ116" s="23">
        <v>0</v>
      </c>
      <c r="BA116" s="23">
        <v>0</v>
      </c>
      <c r="BB116" s="23">
        <v>0</v>
      </c>
      <c r="BC116" s="23">
        <v>0</v>
      </c>
      <c r="BD116" s="23">
        <v>0</v>
      </c>
      <c r="BE116" s="23">
        <v>0</v>
      </c>
      <c r="BF116" s="23">
        <v>0</v>
      </c>
      <c r="BG116" s="23">
        <f>SUM(AU116:BF116)</f>
        <v>0</v>
      </c>
      <c r="BH116" s="238"/>
    </row>
    <row r="117" spans="1:226" ht="21" customHeight="1" x14ac:dyDescent="0.2">
      <c r="A117" s="99" t="s">
        <v>281</v>
      </c>
      <c r="B117" s="135"/>
      <c r="C117" s="156" t="s">
        <v>282</v>
      </c>
      <c r="D117" s="99">
        <f t="shared" ref="D117:BG117" si="85">+D118+D122+D124</f>
        <v>1125000000</v>
      </c>
      <c r="E117" s="99">
        <f t="shared" si="85"/>
        <v>4000000</v>
      </c>
      <c r="F117" s="99">
        <f t="shared" si="85"/>
        <v>4000000</v>
      </c>
      <c r="G117" s="99">
        <f t="shared" si="85"/>
        <v>1125000000</v>
      </c>
      <c r="H117" s="99">
        <f t="shared" si="85"/>
        <v>0</v>
      </c>
      <c r="I117" s="99">
        <f t="shared" si="85"/>
        <v>208712987</v>
      </c>
      <c r="J117" s="99">
        <f t="shared" si="85"/>
        <v>89945774</v>
      </c>
      <c r="K117" s="99">
        <f t="shared" si="85"/>
        <v>0</v>
      </c>
      <c r="L117" s="99">
        <f t="shared" si="85"/>
        <v>0</v>
      </c>
      <c r="M117" s="99">
        <f t="shared" si="85"/>
        <v>0</v>
      </c>
      <c r="N117" s="99">
        <f t="shared" si="85"/>
        <v>0</v>
      </c>
      <c r="O117" s="99">
        <f t="shared" si="85"/>
        <v>0</v>
      </c>
      <c r="P117" s="99">
        <f t="shared" si="85"/>
        <v>0</v>
      </c>
      <c r="Q117" s="99">
        <f t="shared" si="85"/>
        <v>0</v>
      </c>
      <c r="R117" s="99">
        <f t="shared" si="85"/>
        <v>0</v>
      </c>
      <c r="S117" s="99">
        <f t="shared" si="85"/>
        <v>0</v>
      </c>
      <c r="T117" s="99">
        <f t="shared" si="85"/>
        <v>298658761</v>
      </c>
      <c r="U117" s="99">
        <f t="shared" si="85"/>
        <v>0</v>
      </c>
      <c r="V117" s="99">
        <f t="shared" si="85"/>
        <v>3024000</v>
      </c>
      <c r="W117" s="99">
        <f t="shared" si="85"/>
        <v>75645571</v>
      </c>
      <c r="X117" s="99">
        <f t="shared" si="85"/>
        <v>0</v>
      </c>
      <c r="Y117" s="99">
        <f t="shared" si="85"/>
        <v>0</v>
      </c>
      <c r="Z117" s="99">
        <f t="shared" si="85"/>
        <v>0</v>
      </c>
      <c r="AA117" s="99">
        <f t="shared" si="85"/>
        <v>0</v>
      </c>
      <c r="AB117" s="99">
        <f t="shared" si="85"/>
        <v>0</v>
      </c>
      <c r="AC117" s="99">
        <f t="shared" si="85"/>
        <v>0</v>
      </c>
      <c r="AD117" s="99">
        <f t="shared" si="85"/>
        <v>0</v>
      </c>
      <c r="AE117" s="99">
        <f t="shared" si="85"/>
        <v>0</v>
      </c>
      <c r="AF117" s="99">
        <f t="shared" si="85"/>
        <v>0</v>
      </c>
      <c r="AG117" s="99">
        <f t="shared" si="85"/>
        <v>78669571</v>
      </c>
      <c r="AH117" s="99">
        <f t="shared" si="85"/>
        <v>0</v>
      </c>
      <c r="AI117" s="99">
        <f t="shared" si="85"/>
        <v>3024000</v>
      </c>
      <c r="AJ117" s="99">
        <f t="shared" si="85"/>
        <v>75645571</v>
      </c>
      <c r="AK117" s="99">
        <f t="shared" si="85"/>
        <v>0</v>
      </c>
      <c r="AL117" s="99">
        <f t="shared" si="85"/>
        <v>0</v>
      </c>
      <c r="AM117" s="99">
        <f t="shared" si="85"/>
        <v>0</v>
      </c>
      <c r="AN117" s="99">
        <f t="shared" si="85"/>
        <v>0</v>
      </c>
      <c r="AO117" s="99">
        <f t="shared" si="85"/>
        <v>0</v>
      </c>
      <c r="AP117" s="99">
        <f t="shared" si="85"/>
        <v>0</v>
      </c>
      <c r="AQ117" s="99">
        <f t="shared" si="85"/>
        <v>0</v>
      </c>
      <c r="AR117" s="99">
        <f t="shared" si="85"/>
        <v>0</v>
      </c>
      <c r="AS117" s="99">
        <f t="shared" si="85"/>
        <v>0</v>
      </c>
      <c r="AT117" s="99">
        <f t="shared" si="85"/>
        <v>78669571</v>
      </c>
      <c r="AU117" s="99">
        <f t="shared" si="85"/>
        <v>0</v>
      </c>
      <c r="AV117" s="99">
        <f t="shared" si="85"/>
        <v>3024000</v>
      </c>
      <c r="AW117" s="99">
        <f t="shared" si="85"/>
        <v>75645571</v>
      </c>
      <c r="AX117" s="99">
        <f t="shared" si="85"/>
        <v>0</v>
      </c>
      <c r="AY117" s="99">
        <f t="shared" si="85"/>
        <v>0</v>
      </c>
      <c r="AZ117" s="99">
        <f t="shared" si="85"/>
        <v>0</v>
      </c>
      <c r="BA117" s="99">
        <f t="shared" si="85"/>
        <v>0</v>
      </c>
      <c r="BB117" s="99">
        <f t="shared" si="85"/>
        <v>0</v>
      </c>
      <c r="BC117" s="99">
        <f t="shared" si="85"/>
        <v>0</v>
      </c>
      <c r="BD117" s="99">
        <f t="shared" si="85"/>
        <v>0</v>
      </c>
      <c r="BE117" s="99">
        <f t="shared" si="85"/>
        <v>0</v>
      </c>
      <c r="BF117" s="99">
        <f t="shared" si="85"/>
        <v>0</v>
      </c>
      <c r="BG117" s="99">
        <f t="shared" si="85"/>
        <v>78669571</v>
      </c>
      <c r="BH117" s="238"/>
    </row>
    <row r="118" spans="1:226" s="148" customFormat="1" ht="21" customHeight="1" x14ac:dyDescent="0.2">
      <c r="A118" s="106" t="s">
        <v>283</v>
      </c>
      <c r="B118" s="107"/>
      <c r="C118" s="157" t="s">
        <v>284</v>
      </c>
      <c r="D118" s="106">
        <f>+D119</f>
        <v>305000000</v>
      </c>
      <c r="E118" s="106">
        <f t="shared" ref="E118:BG118" si="86">+E119</f>
        <v>4000000</v>
      </c>
      <c r="F118" s="106">
        <f t="shared" si="86"/>
        <v>4000000</v>
      </c>
      <c r="G118" s="106">
        <f t="shared" si="86"/>
        <v>305000000</v>
      </c>
      <c r="H118" s="106">
        <f t="shared" si="86"/>
        <v>0</v>
      </c>
      <c r="I118" s="106">
        <f t="shared" si="86"/>
        <v>205108320</v>
      </c>
      <c r="J118" s="106">
        <f t="shared" si="86"/>
        <v>84645774</v>
      </c>
      <c r="K118" s="106">
        <f t="shared" si="86"/>
        <v>0</v>
      </c>
      <c r="L118" s="106">
        <f t="shared" si="86"/>
        <v>0</v>
      </c>
      <c r="M118" s="106">
        <f t="shared" si="86"/>
        <v>0</v>
      </c>
      <c r="N118" s="106">
        <f t="shared" si="86"/>
        <v>0</v>
      </c>
      <c r="O118" s="106">
        <f t="shared" si="86"/>
        <v>0</v>
      </c>
      <c r="P118" s="106">
        <f t="shared" si="86"/>
        <v>0</v>
      </c>
      <c r="Q118" s="106">
        <f t="shared" si="86"/>
        <v>0</v>
      </c>
      <c r="R118" s="106">
        <f t="shared" si="86"/>
        <v>0</v>
      </c>
      <c r="S118" s="106">
        <f t="shared" si="86"/>
        <v>0</v>
      </c>
      <c r="T118" s="106">
        <f t="shared" si="86"/>
        <v>289754094</v>
      </c>
      <c r="U118" s="106">
        <f t="shared" si="86"/>
        <v>0</v>
      </c>
      <c r="V118" s="106">
        <f t="shared" si="86"/>
        <v>2836000</v>
      </c>
      <c r="W118" s="106">
        <f t="shared" si="86"/>
        <v>66928904</v>
      </c>
      <c r="X118" s="106">
        <f t="shared" si="86"/>
        <v>0</v>
      </c>
      <c r="Y118" s="106">
        <f t="shared" si="86"/>
        <v>0</v>
      </c>
      <c r="Z118" s="106">
        <f t="shared" si="86"/>
        <v>0</v>
      </c>
      <c r="AA118" s="106">
        <f t="shared" si="86"/>
        <v>0</v>
      </c>
      <c r="AB118" s="106">
        <f t="shared" si="86"/>
        <v>0</v>
      </c>
      <c r="AC118" s="106">
        <f t="shared" si="86"/>
        <v>0</v>
      </c>
      <c r="AD118" s="106">
        <f t="shared" si="86"/>
        <v>0</v>
      </c>
      <c r="AE118" s="106">
        <f t="shared" si="86"/>
        <v>0</v>
      </c>
      <c r="AF118" s="106">
        <f t="shared" si="86"/>
        <v>0</v>
      </c>
      <c r="AG118" s="106">
        <f t="shared" si="86"/>
        <v>69764904</v>
      </c>
      <c r="AH118" s="106">
        <f t="shared" si="86"/>
        <v>0</v>
      </c>
      <c r="AI118" s="106">
        <f t="shared" si="86"/>
        <v>2836000</v>
      </c>
      <c r="AJ118" s="106">
        <f t="shared" si="86"/>
        <v>66928904</v>
      </c>
      <c r="AK118" s="106">
        <f t="shared" si="86"/>
        <v>0</v>
      </c>
      <c r="AL118" s="106">
        <f t="shared" si="86"/>
        <v>0</v>
      </c>
      <c r="AM118" s="106">
        <f t="shared" si="86"/>
        <v>0</v>
      </c>
      <c r="AN118" s="106">
        <f t="shared" si="86"/>
        <v>0</v>
      </c>
      <c r="AO118" s="106">
        <f t="shared" si="86"/>
        <v>0</v>
      </c>
      <c r="AP118" s="106">
        <f t="shared" si="86"/>
        <v>0</v>
      </c>
      <c r="AQ118" s="106">
        <f t="shared" si="86"/>
        <v>0</v>
      </c>
      <c r="AR118" s="106">
        <f t="shared" si="86"/>
        <v>0</v>
      </c>
      <c r="AS118" s="106">
        <f t="shared" si="86"/>
        <v>0</v>
      </c>
      <c r="AT118" s="106">
        <f t="shared" si="86"/>
        <v>69764904</v>
      </c>
      <c r="AU118" s="106">
        <f t="shared" si="86"/>
        <v>0</v>
      </c>
      <c r="AV118" s="106">
        <f t="shared" si="86"/>
        <v>2836000</v>
      </c>
      <c r="AW118" s="106">
        <f t="shared" si="86"/>
        <v>66928904</v>
      </c>
      <c r="AX118" s="106">
        <f t="shared" si="86"/>
        <v>0</v>
      </c>
      <c r="AY118" s="106">
        <f t="shared" si="86"/>
        <v>0</v>
      </c>
      <c r="AZ118" s="106">
        <f t="shared" si="86"/>
        <v>0</v>
      </c>
      <c r="BA118" s="106">
        <f t="shared" si="86"/>
        <v>0</v>
      </c>
      <c r="BB118" s="106">
        <f t="shared" si="86"/>
        <v>0</v>
      </c>
      <c r="BC118" s="106">
        <f t="shared" si="86"/>
        <v>0</v>
      </c>
      <c r="BD118" s="106">
        <f t="shared" si="86"/>
        <v>0</v>
      </c>
      <c r="BE118" s="106">
        <f t="shared" si="86"/>
        <v>0</v>
      </c>
      <c r="BF118" s="106">
        <f t="shared" si="86"/>
        <v>0</v>
      </c>
      <c r="BG118" s="106">
        <f t="shared" si="86"/>
        <v>69764904</v>
      </c>
      <c r="BH118" s="240"/>
      <c r="BI118" s="241"/>
      <c r="BJ118" s="241"/>
      <c r="BK118" s="241"/>
      <c r="BL118" s="241"/>
      <c r="BM118" s="241"/>
      <c r="BN118" s="241"/>
      <c r="BO118" s="241"/>
      <c r="BP118" s="241"/>
      <c r="BQ118" s="241"/>
      <c r="BR118" s="241"/>
      <c r="BS118" s="241"/>
      <c r="BT118" s="241"/>
      <c r="BU118" s="241"/>
      <c r="BV118" s="241"/>
      <c r="BW118" s="241"/>
      <c r="BX118" s="241"/>
      <c r="BY118" s="241"/>
      <c r="BZ118" s="241"/>
      <c r="CA118" s="241"/>
      <c r="CB118" s="241"/>
      <c r="CC118" s="241"/>
      <c r="CD118" s="241"/>
      <c r="CE118" s="241"/>
      <c r="CF118" s="241"/>
      <c r="CG118" s="241"/>
      <c r="CH118" s="241"/>
      <c r="CI118" s="241"/>
      <c r="CJ118" s="241"/>
      <c r="CK118" s="241"/>
      <c r="CL118" s="241"/>
      <c r="CM118" s="241"/>
      <c r="CN118" s="241"/>
      <c r="CO118" s="241"/>
      <c r="CP118" s="241"/>
      <c r="CQ118" s="241"/>
      <c r="CR118" s="241"/>
      <c r="CS118" s="241"/>
      <c r="CT118" s="241"/>
      <c r="CU118" s="241"/>
      <c r="CV118" s="241"/>
      <c r="CW118" s="241"/>
      <c r="CX118" s="241"/>
      <c r="CY118" s="241"/>
      <c r="CZ118" s="241"/>
      <c r="DA118" s="241"/>
      <c r="DB118" s="241"/>
      <c r="DC118" s="241"/>
      <c r="DD118" s="241"/>
      <c r="DE118" s="241"/>
      <c r="DF118" s="241"/>
      <c r="DG118" s="241"/>
      <c r="DH118" s="241"/>
      <c r="DI118" s="241"/>
      <c r="DJ118" s="241"/>
      <c r="DK118" s="241"/>
      <c r="DL118" s="241"/>
      <c r="DM118" s="241"/>
      <c r="DN118" s="241"/>
      <c r="DO118" s="241"/>
      <c r="DP118" s="241"/>
      <c r="DQ118" s="241"/>
      <c r="DR118" s="241"/>
      <c r="DS118" s="241"/>
      <c r="DT118" s="241"/>
      <c r="DU118" s="241"/>
      <c r="DV118" s="241"/>
      <c r="DW118" s="241"/>
      <c r="DX118" s="241"/>
      <c r="DY118" s="241"/>
      <c r="DZ118" s="241"/>
      <c r="EA118" s="241"/>
      <c r="EB118" s="241"/>
      <c r="EC118" s="241"/>
      <c r="ED118" s="241"/>
      <c r="EE118" s="241"/>
      <c r="EF118" s="241"/>
      <c r="EG118" s="241"/>
      <c r="EH118" s="241"/>
      <c r="EI118" s="241"/>
      <c r="EJ118" s="241"/>
      <c r="EK118" s="241"/>
      <c r="EL118" s="241"/>
      <c r="EM118" s="241"/>
      <c r="EN118" s="241"/>
      <c r="EO118" s="241"/>
      <c r="EP118" s="241"/>
      <c r="EQ118" s="241"/>
      <c r="ER118" s="241"/>
      <c r="ES118" s="241"/>
      <c r="ET118" s="241"/>
      <c r="EU118" s="241"/>
      <c r="EV118" s="241"/>
      <c r="EW118" s="241"/>
      <c r="EX118" s="241"/>
      <c r="EY118" s="241"/>
      <c r="EZ118" s="241"/>
      <c r="FA118" s="241"/>
      <c r="FB118" s="241"/>
      <c r="FC118" s="241"/>
      <c r="FD118" s="241"/>
      <c r="FE118" s="241"/>
      <c r="FF118" s="241"/>
      <c r="FG118" s="241"/>
      <c r="FH118" s="241"/>
      <c r="FI118" s="241"/>
      <c r="FJ118" s="241"/>
      <c r="FK118" s="241"/>
      <c r="FL118" s="241"/>
      <c r="FM118" s="241"/>
      <c r="FN118" s="241"/>
      <c r="FO118" s="241"/>
      <c r="FP118" s="241"/>
      <c r="FQ118" s="241"/>
      <c r="FR118" s="241"/>
      <c r="FS118" s="241"/>
      <c r="FT118" s="241"/>
      <c r="FU118" s="241"/>
      <c r="FV118" s="241"/>
      <c r="FW118" s="241"/>
      <c r="FX118" s="241"/>
      <c r="FY118" s="241"/>
      <c r="FZ118" s="241"/>
      <c r="GA118" s="241"/>
      <c r="GB118" s="241"/>
      <c r="GC118" s="241"/>
      <c r="GD118" s="241"/>
      <c r="GE118" s="241"/>
      <c r="GF118" s="241"/>
      <c r="GG118" s="241"/>
      <c r="GH118" s="241"/>
      <c r="GI118" s="241"/>
      <c r="GJ118" s="241"/>
      <c r="GK118" s="241"/>
      <c r="GL118" s="241"/>
      <c r="GM118" s="241"/>
      <c r="GN118" s="241"/>
      <c r="GO118" s="241"/>
      <c r="GP118" s="241"/>
      <c r="GQ118" s="241"/>
      <c r="GR118" s="241"/>
      <c r="GS118" s="241"/>
      <c r="GT118" s="241"/>
      <c r="GU118" s="241"/>
      <c r="GV118" s="241"/>
      <c r="GW118" s="241"/>
      <c r="GX118" s="241"/>
      <c r="GY118" s="241"/>
      <c r="GZ118" s="241"/>
      <c r="HA118" s="241"/>
      <c r="HB118" s="241"/>
      <c r="HC118" s="241"/>
      <c r="HD118" s="241"/>
      <c r="HE118" s="241"/>
      <c r="HF118" s="241"/>
      <c r="HG118" s="241"/>
      <c r="HH118" s="241"/>
      <c r="HI118" s="241"/>
      <c r="HJ118" s="241"/>
      <c r="HK118" s="241"/>
      <c r="HL118" s="241"/>
      <c r="HM118" s="241"/>
      <c r="HN118" s="241"/>
      <c r="HO118" s="241"/>
      <c r="HP118" s="241"/>
      <c r="HQ118" s="241"/>
      <c r="HR118" s="241"/>
    </row>
    <row r="119" spans="1:226" ht="21" customHeight="1" x14ac:dyDescent="0.2">
      <c r="A119" s="145" t="s">
        <v>285</v>
      </c>
      <c r="B119" s="146"/>
      <c r="C119" s="158" t="s">
        <v>286</v>
      </c>
      <c r="D119" s="145">
        <f>+D120+D121</f>
        <v>305000000</v>
      </c>
      <c r="E119" s="145">
        <f t="shared" ref="E119:BG119" si="87">+E120+E121</f>
        <v>4000000</v>
      </c>
      <c r="F119" s="145">
        <f t="shared" si="87"/>
        <v>4000000</v>
      </c>
      <c r="G119" s="145">
        <f>+G120+G121</f>
        <v>305000000</v>
      </c>
      <c r="H119" s="145">
        <f t="shared" si="87"/>
        <v>0</v>
      </c>
      <c r="I119" s="145">
        <f t="shared" si="87"/>
        <v>205108320</v>
      </c>
      <c r="J119" s="145">
        <f t="shared" si="87"/>
        <v>84645774</v>
      </c>
      <c r="K119" s="145">
        <f t="shared" si="87"/>
        <v>0</v>
      </c>
      <c r="L119" s="145">
        <f t="shared" si="87"/>
        <v>0</v>
      </c>
      <c r="M119" s="145">
        <f>+M120+M121</f>
        <v>0</v>
      </c>
      <c r="N119" s="145">
        <f t="shared" si="87"/>
        <v>0</v>
      </c>
      <c r="O119" s="145">
        <f t="shared" si="87"/>
        <v>0</v>
      </c>
      <c r="P119" s="145">
        <f t="shared" si="87"/>
        <v>0</v>
      </c>
      <c r="Q119" s="145">
        <f t="shared" si="87"/>
        <v>0</v>
      </c>
      <c r="R119" s="145">
        <f t="shared" si="87"/>
        <v>0</v>
      </c>
      <c r="S119" s="145">
        <f t="shared" si="87"/>
        <v>0</v>
      </c>
      <c r="T119" s="145">
        <f t="shared" si="87"/>
        <v>289754094</v>
      </c>
      <c r="U119" s="145">
        <f t="shared" si="87"/>
        <v>0</v>
      </c>
      <c r="V119" s="145">
        <f t="shared" si="87"/>
        <v>2836000</v>
      </c>
      <c r="W119" s="145">
        <f t="shared" si="87"/>
        <v>66928904</v>
      </c>
      <c r="X119" s="145">
        <f t="shared" si="87"/>
        <v>0</v>
      </c>
      <c r="Y119" s="145">
        <f t="shared" si="87"/>
        <v>0</v>
      </c>
      <c r="Z119" s="145">
        <f>+Z120+Z121</f>
        <v>0</v>
      </c>
      <c r="AA119" s="145">
        <f t="shared" si="87"/>
        <v>0</v>
      </c>
      <c r="AB119" s="145">
        <f t="shared" si="87"/>
        <v>0</v>
      </c>
      <c r="AC119" s="145">
        <f t="shared" si="87"/>
        <v>0</v>
      </c>
      <c r="AD119" s="145">
        <f t="shared" si="87"/>
        <v>0</v>
      </c>
      <c r="AE119" s="145">
        <f t="shared" si="87"/>
        <v>0</v>
      </c>
      <c r="AF119" s="145">
        <f t="shared" si="87"/>
        <v>0</v>
      </c>
      <c r="AG119" s="145">
        <f t="shared" si="87"/>
        <v>69764904</v>
      </c>
      <c r="AH119" s="145">
        <f t="shared" si="87"/>
        <v>0</v>
      </c>
      <c r="AI119" s="145">
        <f t="shared" si="87"/>
        <v>2836000</v>
      </c>
      <c r="AJ119" s="145">
        <f t="shared" si="87"/>
        <v>66928904</v>
      </c>
      <c r="AK119" s="145">
        <f t="shared" si="87"/>
        <v>0</v>
      </c>
      <c r="AL119" s="145">
        <f t="shared" si="87"/>
        <v>0</v>
      </c>
      <c r="AM119" s="145">
        <f>+AM120+AM121</f>
        <v>0</v>
      </c>
      <c r="AN119" s="145">
        <f t="shared" si="87"/>
        <v>0</v>
      </c>
      <c r="AO119" s="145">
        <f t="shared" si="87"/>
        <v>0</v>
      </c>
      <c r="AP119" s="145">
        <f t="shared" si="87"/>
        <v>0</v>
      </c>
      <c r="AQ119" s="145">
        <f t="shared" si="87"/>
        <v>0</v>
      </c>
      <c r="AR119" s="145">
        <f t="shared" si="87"/>
        <v>0</v>
      </c>
      <c r="AS119" s="145">
        <f t="shared" si="87"/>
        <v>0</v>
      </c>
      <c r="AT119" s="145">
        <f t="shared" si="87"/>
        <v>69764904</v>
      </c>
      <c r="AU119" s="145">
        <f t="shared" si="87"/>
        <v>0</v>
      </c>
      <c r="AV119" s="145">
        <f t="shared" si="87"/>
        <v>2836000</v>
      </c>
      <c r="AW119" s="145">
        <f t="shared" si="87"/>
        <v>66928904</v>
      </c>
      <c r="AX119" s="145">
        <f t="shared" si="87"/>
        <v>0</v>
      </c>
      <c r="AY119" s="145">
        <f t="shared" si="87"/>
        <v>0</v>
      </c>
      <c r="AZ119" s="145">
        <f>+AZ120+AZ121</f>
        <v>0</v>
      </c>
      <c r="BA119" s="145">
        <f t="shared" si="87"/>
        <v>0</v>
      </c>
      <c r="BB119" s="145">
        <f t="shared" si="87"/>
        <v>0</v>
      </c>
      <c r="BC119" s="145">
        <f t="shared" si="87"/>
        <v>0</v>
      </c>
      <c r="BD119" s="145">
        <f t="shared" si="87"/>
        <v>0</v>
      </c>
      <c r="BE119" s="145">
        <f t="shared" si="87"/>
        <v>0</v>
      </c>
      <c r="BF119" s="145">
        <f t="shared" si="87"/>
        <v>0</v>
      </c>
      <c r="BG119" s="145">
        <f t="shared" si="87"/>
        <v>69764904</v>
      </c>
      <c r="BH119" s="238"/>
    </row>
    <row r="120" spans="1:226" ht="21" customHeight="1" x14ac:dyDescent="0.2">
      <c r="A120" s="50" t="s">
        <v>287</v>
      </c>
      <c r="B120" s="131">
        <v>10</v>
      </c>
      <c r="C120" s="120" t="s">
        <v>288</v>
      </c>
      <c r="D120" s="23">
        <v>280000000</v>
      </c>
      <c r="E120" s="23">
        <v>4000000</v>
      </c>
      <c r="F120" s="23">
        <v>0</v>
      </c>
      <c r="G120" s="26">
        <f>SUM(D120:E120)-F120</f>
        <v>284000000</v>
      </c>
      <c r="H120" s="26">
        <v>0</v>
      </c>
      <c r="I120" s="26">
        <v>205108320</v>
      </c>
      <c r="J120" s="26">
        <v>78367974</v>
      </c>
      <c r="K120" s="26">
        <v>0</v>
      </c>
      <c r="L120" s="26">
        <v>0</v>
      </c>
      <c r="M120" s="23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f>SUM(H120:S120)</f>
        <v>283476294</v>
      </c>
      <c r="U120" s="26">
        <v>0</v>
      </c>
      <c r="V120" s="26">
        <v>2836000</v>
      </c>
      <c r="W120" s="26">
        <v>66928904</v>
      </c>
      <c r="X120" s="26">
        <v>0</v>
      </c>
      <c r="Y120" s="26">
        <v>0</v>
      </c>
      <c r="Z120" s="23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f>SUM(U120:AF120)</f>
        <v>69764904</v>
      </c>
      <c r="AH120" s="26">
        <v>0</v>
      </c>
      <c r="AI120" s="26">
        <v>2836000</v>
      </c>
      <c r="AJ120" s="26">
        <v>66928904</v>
      </c>
      <c r="AK120" s="26">
        <v>0</v>
      </c>
      <c r="AL120" s="26">
        <v>0</v>
      </c>
      <c r="AM120" s="23">
        <v>0</v>
      </c>
      <c r="AN120" s="26">
        <v>0</v>
      </c>
      <c r="AO120" s="26">
        <v>0</v>
      </c>
      <c r="AP120" s="26">
        <v>0</v>
      </c>
      <c r="AQ120" s="26">
        <v>0</v>
      </c>
      <c r="AR120" s="26">
        <v>0</v>
      </c>
      <c r="AS120" s="26">
        <v>0</v>
      </c>
      <c r="AT120" s="26">
        <f>SUM(AH120:AS120)</f>
        <v>69764904</v>
      </c>
      <c r="AU120" s="26">
        <v>0</v>
      </c>
      <c r="AV120" s="26">
        <v>2836000</v>
      </c>
      <c r="AW120" s="26">
        <v>66928904</v>
      </c>
      <c r="AX120" s="26">
        <v>0</v>
      </c>
      <c r="AY120" s="26">
        <v>0</v>
      </c>
      <c r="AZ120" s="23">
        <v>0</v>
      </c>
      <c r="BA120" s="26">
        <v>0</v>
      </c>
      <c r="BB120" s="26">
        <v>0</v>
      </c>
      <c r="BC120" s="26">
        <v>0</v>
      </c>
      <c r="BD120" s="26">
        <v>0</v>
      </c>
      <c r="BE120" s="26">
        <v>0</v>
      </c>
      <c r="BF120" s="26">
        <v>0</v>
      </c>
      <c r="BG120" s="26">
        <f>SUM(AU120:BF120)</f>
        <v>69764904</v>
      </c>
      <c r="BH120" s="238"/>
    </row>
    <row r="121" spans="1:226" ht="21" customHeight="1" x14ac:dyDescent="0.2">
      <c r="A121" s="159" t="s">
        <v>289</v>
      </c>
      <c r="B121" s="134">
        <v>10</v>
      </c>
      <c r="C121" s="160" t="s">
        <v>290</v>
      </c>
      <c r="D121" s="69">
        <v>25000000</v>
      </c>
      <c r="E121" s="69">
        <v>0</v>
      </c>
      <c r="F121" s="69">
        <v>4000000</v>
      </c>
      <c r="G121" s="69">
        <f>SUM(D121:E121)-F121</f>
        <v>21000000</v>
      </c>
      <c r="H121" s="26">
        <v>0</v>
      </c>
      <c r="I121" s="26">
        <v>0</v>
      </c>
      <c r="J121" s="69">
        <v>6277800</v>
      </c>
      <c r="K121" s="26">
        <v>0</v>
      </c>
      <c r="L121" s="26">
        <v>0</v>
      </c>
      <c r="M121" s="23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69">
        <f>SUM(H121:S121)</f>
        <v>6277800</v>
      </c>
      <c r="U121" s="26">
        <v>0</v>
      </c>
      <c r="V121" s="26">
        <v>0</v>
      </c>
      <c r="W121" s="69">
        <v>0</v>
      </c>
      <c r="X121" s="26">
        <v>0</v>
      </c>
      <c r="Y121" s="26">
        <v>0</v>
      </c>
      <c r="Z121" s="23">
        <v>0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69">
        <f>SUM(U121:AF121)</f>
        <v>0</v>
      </c>
      <c r="AH121" s="26">
        <v>0</v>
      </c>
      <c r="AI121" s="69">
        <v>0</v>
      </c>
      <c r="AJ121" s="69">
        <v>0</v>
      </c>
      <c r="AK121" s="26">
        <v>0</v>
      </c>
      <c r="AL121" s="26">
        <v>0</v>
      </c>
      <c r="AM121" s="23">
        <v>0</v>
      </c>
      <c r="AN121" s="26">
        <v>0</v>
      </c>
      <c r="AO121" s="26">
        <v>0</v>
      </c>
      <c r="AP121" s="26">
        <v>0</v>
      </c>
      <c r="AQ121" s="26">
        <v>0</v>
      </c>
      <c r="AR121" s="26">
        <v>0</v>
      </c>
      <c r="AS121" s="26">
        <v>0</v>
      </c>
      <c r="AT121" s="69">
        <f>SUM(AH121:AS121)</f>
        <v>0</v>
      </c>
      <c r="AU121" s="26">
        <v>0</v>
      </c>
      <c r="AV121" s="26">
        <v>0</v>
      </c>
      <c r="AW121" s="69">
        <v>0</v>
      </c>
      <c r="AX121" s="26">
        <v>0</v>
      </c>
      <c r="AY121" s="26">
        <v>0</v>
      </c>
      <c r="AZ121" s="23">
        <v>0</v>
      </c>
      <c r="BA121" s="26">
        <v>0</v>
      </c>
      <c r="BB121" s="26">
        <v>0</v>
      </c>
      <c r="BC121" s="26">
        <v>0</v>
      </c>
      <c r="BD121" s="26">
        <v>0</v>
      </c>
      <c r="BE121" s="26">
        <v>0</v>
      </c>
      <c r="BF121" s="26">
        <v>0</v>
      </c>
      <c r="BG121" s="69">
        <f>SUM(AU121:BF121)</f>
        <v>0</v>
      </c>
      <c r="BH121" s="238"/>
    </row>
    <row r="122" spans="1:226" ht="21" customHeight="1" x14ac:dyDescent="0.2">
      <c r="A122" s="106" t="s">
        <v>291</v>
      </c>
      <c r="B122" s="107"/>
      <c r="C122" s="157" t="s">
        <v>292</v>
      </c>
      <c r="D122" s="161">
        <f>+D123</f>
        <v>800000000</v>
      </c>
      <c r="E122" s="106">
        <f t="shared" ref="E122:BE122" si="88">+E123</f>
        <v>0</v>
      </c>
      <c r="F122" s="106">
        <f t="shared" si="88"/>
        <v>0</v>
      </c>
      <c r="G122" s="106">
        <f>+G123</f>
        <v>800000000</v>
      </c>
      <c r="H122" s="106">
        <f t="shared" si="88"/>
        <v>0</v>
      </c>
      <c r="I122" s="106">
        <f t="shared" si="88"/>
        <v>0</v>
      </c>
      <c r="J122" s="106">
        <f t="shared" si="88"/>
        <v>0</v>
      </c>
      <c r="K122" s="106">
        <f t="shared" si="88"/>
        <v>0</v>
      </c>
      <c r="L122" s="106">
        <f t="shared" si="88"/>
        <v>0</v>
      </c>
      <c r="M122" s="106">
        <f t="shared" si="88"/>
        <v>0</v>
      </c>
      <c r="N122" s="106">
        <f t="shared" si="88"/>
        <v>0</v>
      </c>
      <c r="O122" s="106">
        <f t="shared" si="88"/>
        <v>0</v>
      </c>
      <c r="P122" s="106">
        <f t="shared" si="88"/>
        <v>0</v>
      </c>
      <c r="Q122" s="106">
        <f t="shared" si="88"/>
        <v>0</v>
      </c>
      <c r="R122" s="106">
        <f t="shared" si="88"/>
        <v>0</v>
      </c>
      <c r="S122" s="106">
        <f>+S123</f>
        <v>0</v>
      </c>
      <c r="T122" s="106">
        <f>+T123</f>
        <v>0</v>
      </c>
      <c r="U122" s="106">
        <f t="shared" si="88"/>
        <v>0</v>
      </c>
      <c r="V122" s="106">
        <f t="shared" si="88"/>
        <v>0</v>
      </c>
      <c r="W122" s="106">
        <f t="shared" si="88"/>
        <v>0</v>
      </c>
      <c r="X122" s="106">
        <f t="shared" si="88"/>
        <v>0</v>
      </c>
      <c r="Y122" s="106">
        <f t="shared" si="88"/>
        <v>0</v>
      </c>
      <c r="Z122" s="106">
        <f t="shared" si="88"/>
        <v>0</v>
      </c>
      <c r="AA122" s="106">
        <f t="shared" si="88"/>
        <v>0</v>
      </c>
      <c r="AB122" s="106">
        <f t="shared" si="88"/>
        <v>0</v>
      </c>
      <c r="AC122" s="106">
        <f t="shared" si="88"/>
        <v>0</v>
      </c>
      <c r="AD122" s="106">
        <f t="shared" si="88"/>
        <v>0</v>
      </c>
      <c r="AE122" s="106">
        <f t="shared" si="88"/>
        <v>0</v>
      </c>
      <c r="AF122" s="106">
        <f>+AF123</f>
        <v>0</v>
      </c>
      <c r="AG122" s="106">
        <f>+AG123</f>
        <v>0</v>
      </c>
      <c r="AH122" s="106">
        <f t="shared" si="88"/>
        <v>0</v>
      </c>
      <c r="AI122" s="106">
        <f t="shared" si="88"/>
        <v>0</v>
      </c>
      <c r="AJ122" s="106">
        <f t="shared" si="88"/>
        <v>0</v>
      </c>
      <c r="AK122" s="106">
        <f t="shared" si="88"/>
        <v>0</v>
      </c>
      <c r="AL122" s="106">
        <f t="shared" si="88"/>
        <v>0</v>
      </c>
      <c r="AM122" s="106">
        <f t="shared" si="88"/>
        <v>0</v>
      </c>
      <c r="AN122" s="106">
        <f t="shared" si="88"/>
        <v>0</v>
      </c>
      <c r="AO122" s="106">
        <f t="shared" si="88"/>
        <v>0</v>
      </c>
      <c r="AP122" s="106">
        <f t="shared" si="88"/>
        <v>0</v>
      </c>
      <c r="AQ122" s="106">
        <f t="shared" si="88"/>
        <v>0</v>
      </c>
      <c r="AR122" s="106">
        <f t="shared" si="88"/>
        <v>0</v>
      </c>
      <c r="AS122" s="106">
        <f>+AS123</f>
        <v>0</v>
      </c>
      <c r="AT122" s="106">
        <f>+AT123</f>
        <v>0</v>
      </c>
      <c r="AU122" s="106">
        <f t="shared" si="88"/>
        <v>0</v>
      </c>
      <c r="AV122" s="106">
        <f t="shared" si="88"/>
        <v>0</v>
      </c>
      <c r="AW122" s="106">
        <f t="shared" si="88"/>
        <v>0</v>
      </c>
      <c r="AX122" s="106">
        <f t="shared" si="88"/>
        <v>0</v>
      </c>
      <c r="AY122" s="106">
        <f t="shared" si="88"/>
        <v>0</v>
      </c>
      <c r="AZ122" s="106">
        <f t="shared" si="88"/>
        <v>0</v>
      </c>
      <c r="BA122" s="106">
        <f t="shared" si="88"/>
        <v>0</v>
      </c>
      <c r="BB122" s="106">
        <f t="shared" si="88"/>
        <v>0</v>
      </c>
      <c r="BC122" s="106">
        <f t="shared" si="88"/>
        <v>0</v>
      </c>
      <c r="BD122" s="106">
        <f t="shared" si="88"/>
        <v>0</v>
      </c>
      <c r="BE122" s="106">
        <f t="shared" si="88"/>
        <v>0</v>
      </c>
      <c r="BF122" s="106">
        <f>+BF123</f>
        <v>0</v>
      </c>
      <c r="BG122" s="106">
        <f>+BG123</f>
        <v>0</v>
      </c>
      <c r="BH122" s="238"/>
    </row>
    <row r="123" spans="1:226" ht="21" customHeight="1" x14ac:dyDescent="0.2">
      <c r="A123" s="118" t="s">
        <v>293</v>
      </c>
      <c r="B123" s="162">
        <v>11</v>
      </c>
      <c r="C123" s="163" t="s">
        <v>294</v>
      </c>
      <c r="D123" s="23">
        <v>800000000</v>
      </c>
      <c r="E123" s="23">
        <v>0</v>
      </c>
      <c r="F123" s="23">
        <v>0</v>
      </c>
      <c r="G123" s="26">
        <f>SUM(D123:E123)-F123</f>
        <v>800000000</v>
      </c>
      <c r="H123" s="164"/>
      <c r="I123" s="26">
        <v>0</v>
      </c>
      <c r="J123" s="26">
        <v>0</v>
      </c>
      <c r="K123" s="26">
        <v>0</v>
      </c>
      <c r="L123" s="26">
        <v>0</v>
      </c>
      <c r="M123" s="23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f>SUM(H123:S123)</f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  <c r="Z123" s="23">
        <v>0</v>
      </c>
      <c r="AA123" s="26">
        <v>0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f>SUM(U123:AF123)</f>
        <v>0</v>
      </c>
      <c r="AH123" s="26">
        <v>0</v>
      </c>
      <c r="AI123" s="26">
        <v>0</v>
      </c>
      <c r="AJ123" s="26">
        <v>0</v>
      </c>
      <c r="AK123" s="26">
        <v>0</v>
      </c>
      <c r="AL123" s="26">
        <v>0</v>
      </c>
      <c r="AM123" s="23">
        <v>0</v>
      </c>
      <c r="AN123" s="26">
        <v>0</v>
      </c>
      <c r="AO123" s="26">
        <v>0</v>
      </c>
      <c r="AP123" s="26">
        <v>0</v>
      </c>
      <c r="AQ123" s="26">
        <v>0</v>
      </c>
      <c r="AR123" s="26">
        <v>0</v>
      </c>
      <c r="AS123" s="26">
        <v>0</v>
      </c>
      <c r="AT123" s="26">
        <f>SUM(AH123:AS123)</f>
        <v>0</v>
      </c>
      <c r="AU123" s="26">
        <v>0</v>
      </c>
      <c r="AV123" s="26">
        <v>0</v>
      </c>
      <c r="AW123" s="26">
        <v>0</v>
      </c>
      <c r="AX123" s="26">
        <v>0</v>
      </c>
      <c r="AY123" s="26">
        <v>0</v>
      </c>
      <c r="AZ123" s="23">
        <v>0</v>
      </c>
      <c r="BA123" s="26">
        <v>0</v>
      </c>
      <c r="BB123" s="26">
        <v>0</v>
      </c>
      <c r="BC123" s="26">
        <v>0</v>
      </c>
      <c r="BD123" s="26">
        <v>0</v>
      </c>
      <c r="BE123" s="26">
        <v>0</v>
      </c>
      <c r="BF123" s="26">
        <v>0</v>
      </c>
      <c r="BG123" s="26">
        <f>SUM(AU123:BF123)</f>
        <v>0</v>
      </c>
      <c r="BH123" s="238"/>
    </row>
    <row r="124" spans="1:226" ht="21" customHeight="1" x14ac:dyDescent="0.2">
      <c r="A124" s="106" t="s">
        <v>295</v>
      </c>
      <c r="B124" s="107">
        <v>10</v>
      </c>
      <c r="C124" s="157" t="s">
        <v>296</v>
      </c>
      <c r="D124" s="106">
        <f>+D125</f>
        <v>20000000</v>
      </c>
      <c r="E124" s="106">
        <f t="shared" ref="E124:BG124" si="89">+E125</f>
        <v>0</v>
      </c>
      <c r="F124" s="106">
        <f t="shared" si="89"/>
        <v>0</v>
      </c>
      <c r="G124" s="106">
        <f>+G125</f>
        <v>20000000</v>
      </c>
      <c r="H124" s="106">
        <f t="shared" si="89"/>
        <v>0</v>
      </c>
      <c r="I124" s="106">
        <f t="shared" si="89"/>
        <v>3604667</v>
      </c>
      <c r="J124" s="106">
        <f t="shared" si="89"/>
        <v>5300000</v>
      </c>
      <c r="K124" s="106">
        <f t="shared" si="89"/>
        <v>0</v>
      </c>
      <c r="L124" s="106">
        <f t="shared" si="89"/>
        <v>0</v>
      </c>
      <c r="M124" s="106">
        <f t="shared" si="89"/>
        <v>0</v>
      </c>
      <c r="N124" s="106">
        <f t="shared" si="89"/>
        <v>0</v>
      </c>
      <c r="O124" s="106">
        <f t="shared" si="89"/>
        <v>0</v>
      </c>
      <c r="P124" s="106">
        <f t="shared" si="89"/>
        <v>0</v>
      </c>
      <c r="Q124" s="106">
        <f t="shared" si="89"/>
        <v>0</v>
      </c>
      <c r="R124" s="106">
        <f t="shared" si="89"/>
        <v>0</v>
      </c>
      <c r="S124" s="106">
        <f t="shared" si="89"/>
        <v>0</v>
      </c>
      <c r="T124" s="106">
        <f t="shared" si="89"/>
        <v>8904667</v>
      </c>
      <c r="U124" s="106">
        <f t="shared" si="89"/>
        <v>0</v>
      </c>
      <c r="V124" s="106">
        <f t="shared" si="89"/>
        <v>188000</v>
      </c>
      <c r="W124" s="106">
        <f t="shared" si="89"/>
        <v>8716667</v>
      </c>
      <c r="X124" s="106">
        <f t="shared" si="89"/>
        <v>0</v>
      </c>
      <c r="Y124" s="106">
        <f t="shared" si="89"/>
        <v>0</v>
      </c>
      <c r="Z124" s="106">
        <f t="shared" si="89"/>
        <v>0</v>
      </c>
      <c r="AA124" s="106">
        <f t="shared" si="89"/>
        <v>0</v>
      </c>
      <c r="AB124" s="106">
        <f t="shared" si="89"/>
        <v>0</v>
      </c>
      <c r="AC124" s="106">
        <f t="shared" si="89"/>
        <v>0</v>
      </c>
      <c r="AD124" s="106">
        <f t="shared" si="89"/>
        <v>0</v>
      </c>
      <c r="AE124" s="106">
        <f t="shared" si="89"/>
        <v>0</v>
      </c>
      <c r="AF124" s="106">
        <f t="shared" si="89"/>
        <v>0</v>
      </c>
      <c r="AG124" s="106">
        <f t="shared" si="89"/>
        <v>8904667</v>
      </c>
      <c r="AH124" s="106">
        <f t="shared" si="89"/>
        <v>0</v>
      </c>
      <c r="AI124" s="106">
        <f t="shared" si="89"/>
        <v>188000</v>
      </c>
      <c r="AJ124" s="106">
        <f t="shared" si="89"/>
        <v>8716667</v>
      </c>
      <c r="AK124" s="106">
        <f t="shared" si="89"/>
        <v>0</v>
      </c>
      <c r="AL124" s="106">
        <f t="shared" si="89"/>
        <v>0</v>
      </c>
      <c r="AM124" s="106">
        <f t="shared" si="89"/>
        <v>0</v>
      </c>
      <c r="AN124" s="106">
        <f t="shared" si="89"/>
        <v>0</v>
      </c>
      <c r="AO124" s="106">
        <f t="shared" si="89"/>
        <v>0</v>
      </c>
      <c r="AP124" s="106">
        <f t="shared" si="89"/>
        <v>0</v>
      </c>
      <c r="AQ124" s="106">
        <f t="shared" si="89"/>
        <v>0</v>
      </c>
      <c r="AR124" s="106">
        <f t="shared" si="89"/>
        <v>0</v>
      </c>
      <c r="AS124" s="106">
        <f t="shared" si="89"/>
        <v>0</v>
      </c>
      <c r="AT124" s="106">
        <f t="shared" si="89"/>
        <v>8904667</v>
      </c>
      <c r="AU124" s="106">
        <f t="shared" si="89"/>
        <v>0</v>
      </c>
      <c r="AV124" s="106">
        <f t="shared" si="89"/>
        <v>188000</v>
      </c>
      <c r="AW124" s="106">
        <f t="shared" si="89"/>
        <v>8716667</v>
      </c>
      <c r="AX124" s="106">
        <f t="shared" si="89"/>
        <v>0</v>
      </c>
      <c r="AY124" s="106">
        <f t="shared" si="89"/>
        <v>0</v>
      </c>
      <c r="AZ124" s="106">
        <f t="shared" si="89"/>
        <v>0</v>
      </c>
      <c r="BA124" s="106">
        <f t="shared" si="89"/>
        <v>0</v>
      </c>
      <c r="BB124" s="106">
        <f t="shared" si="89"/>
        <v>0</v>
      </c>
      <c r="BC124" s="106">
        <f t="shared" si="89"/>
        <v>0</v>
      </c>
      <c r="BD124" s="106">
        <f t="shared" si="89"/>
        <v>0</v>
      </c>
      <c r="BE124" s="106">
        <f t="shared" si="89"/>
        <v>0</v>
      </c>
      <c r="BF124" s="106">
        <f t="shared" si="89"/>
        <v>0</v>
      </c>
      <c r="BG124" s="106">
        <f t="shared" si="89"/>
        <v>8904667</v>
      </c>
      <c r="BH124" s="238"/>
    </row>
    <row r="125" spans="1:226" ht="21" customHeight="1" x14ac:dyDescent="0.2">
      <c r="A125" s="159" t="s">
        <v>297</v>
      </c>
      <c r="B125" s="162">
        <v>10</v>
      </c>
      <c r="C125" s="155" t="s">
        <v>298</v>
      </c>
      <c r="D125" s="77">
        <v>20000000</v>
      </c>
      <c r="E125" s="23">
        <v>0</v>
      </c>
      <c r="F125" s="23">
        <v>0</v>
      </c>
      <c r="G125" s="26">
        <f>SUM(D125:E125)-F125</f>
        <v>20000000</v>
      </c>
      <c r="H125" s="26">
        <v>0</v>
      </c>
      <c r="I125" s="26">
        <v>3604667</v>
      </c>
      <c r="J125" s="26">
        <v>5300000</v>
      </c>
      <c r="K125" s="26">
        <v>0</v>
      </c>
      <c r="L125" s="26">
        <v>0</v>
      </c>
      <c r="M125" s="23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f>SUM(H125:S125)</f>
        <v>8904667</v>
      </c>
      <c r="U125" s="26">
        <v>0</v>
      </c>
      <c r="V125" s="26">
        <v>188000</v>
      </c>
      <c r="W125" s="26">
        <v>8716667</v>
      </c>
      <c r="X125" s="26">
        <v>0</v>
      </c>
      <c r="Y125" s="26">
        <v>0</v>
      </c>
      <c r="Z125" s="23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f>SUM(U125:AF125)</f>
        <v>8904667</v>
      </c>
      <c r="AH125" s="26">
        <v>0</v>
      </c>
      <c r="AI125" s="26">
        <v>188000</v>
      </c>
      <c r="AJ125" s="26">
        <v>8716667</v>
      </c>
      <c r="AK125" s="26">
        <v>0</v>
      </c>
      <c r="AL125" s="26">
        <v>0</v>
      </c>
      <c r="AM125" s="23">
        <v>0</v>
      </c>
      <c r="AN125" s="26">
        <v>0</v>
      </c>
      <c r="AO125" s="26">
        <v>0</v>
      </c>
      <c r="AP125" s="26">
        <v>0</v>
      </c>
      <c r="AQ125" s="26">
        <v>0</v>
      </c>
      <c r="AR125" s="26">
        <v>0</v>
      </c>
      <c r="AS125" s="26">
        <v>0</v>
      </c>
      <c r="AT125" s="26">
        <f>SUM(AH125:AS125)</f>
        <v>8904667</v>
      </c>
      <c r="AU125" s="26">
        <v>0</v>
      </c>
      <c r="AV125" s="26">
        <v>188000</v>
      </c>
      <c r="AW125" s="26">
        <v>8716667</v>
      </c>
      <c r="AX125" s="26">
        <v>0</v>
      </c>
      <c r="AY125" s="26">
        <v>0</v>
      </c>
      <c r="AZ125" s="23">
        <v>0</v>
      </c>
      <c r="BA125" s="26">
        <v>0</v>
      </c>
      <c r="BB125" s="26">
        <v>0</v>
      </c>
      <c r="BC125" s="26">
        <v>0</v>
      </c>
      <c r="BD125" s="26">
        <v>0</v>
      </c>
      <c r="BE125" s="26">
        <v>0</v>
      </c>
      <c r="BF125" s="26">
        <v>0</v>
      </c>
      <c r="BG125" s="26">
        <f>SUM(AU125:BF125)</f>
        <v>8904667</v>
      </c>
      <c r="BH125" s="238"/>
    </row>
    <row r="126" spans="1:226" s="15" customFormat="1" ht="21" customHeight="1" x14ac:dyDescent="0.2">
      <c r="A126" s="165" t="s">
        <v>299</v>
      </c>
      <c r="B126" s="166"/>
      <c r="C126" s="167" t="s">
        <v>300</v>
      </c>
      <c r="D126" s="167">
        <f t="shared" ref="D126:BG126" si="90">SUM(D127:D137)</f>
        <v>194597506983</v>
      </c>
      <c r="E126" s="167">
        <f t="shared" si="90"/>
        <v>0</v>
      </c>
      <c r="F126" s="167">
        <f t="shared" si="90"/>
        <v>0</v>
      </c>
      <c r="G126" s="167">
        <f t="shared" si="90"/>
        <v>194597506983</v>
      </c>
      <c r="H126" s="167">
        <f t="shared" si="90"/>
        <v>148375026248.86002</v>
      </c>
      <c r="I126" s="167">
        <f t="shared" si="90"/>
        <v>24777050424.129997</v>
      </c>
      <c r="J126" s="167">
        <f t="shared" si="90"/>
        <v>7261906357.3699999</v>
      </c>
      <c r="K126" s="167">
        <f t="shared" si="90"/>
        <v>0</v>
      </c>
      <c r="L126" s="167">
        <f t="shared" si="90"/>
        <v>0</v>
      </c>
      <c r="M126" s="167">
        <f t="shared" si="90"/>
        <v>0</v>
      </c>
      <c r="N126" s="167">
        <f t="shared" si="90"/>
        <v>0</v>
      </c>
      <c r="O126" s="167">
        <f t="shared" si="90"/>
        <v>0</v>
      </c>
      <c r="P126" s="167">
        <f t="shared" si="90"/>
        <v>0</v>
      </c>
      <c r="Q126" s="167">
        <f t="shared" si="90"/>
        <v>0</v>
      </c>
      <c r="R126" s="167">
        <f t="shared" si="90"/>
        <v>0</v>
      </c>
      <c r="S126" s="167">
        <f t="shared" si="90"/>
        <v>0</v>
      </c>
      <c r="T126" s="167">
        <f t="shared" si="90"/>
        <v>180413983030.36002</v>
      </c>
      <c r="U126" s="167">
        <f t="shared" si="90"/>
        <v>94554976609.930008</v>
      </c>
      <c r="V126" s="167">
        <f t="shared" si="90"/>
        <v>27886763206.18</v>
      </c>
      <c r="W126" s="167">
        <f t="shared" si="90"/>
        <v>14736522874.26</v>
      </c>
      <c r="X126" s="167">
        <f t="shared" si="90"/>
        <v>0</v>
      </c>
      <c r="Y126" s="167">
        <f t="shared" si="90"/>
        <v>0</v>
      </c>
      <c r="Z126" s="167">
        <f t="shared" si="90"/>
        <v>0</v>
      </c>
      <c r="AA126" s="167">
        <f t="shared" si="90"/>
        <v>0</v>
      </c>
      <c r="AB126" s="167">
        <f t="shared" si="90"/>
        <v>0</v>
      </c>
      <c r="AC126" s="167">
        <f t="shared" si="90"/>
        <v>0</v>
      </c>
      <c r="AD126" s="167">
        <f t="shared" si="90"/>
        <v>0</v>
      </c>
      <c r="AE126" s="167">
        <f t="shared" si="90"/>
        <v>0</v>
      </c>
      <c r="AF126" s="167">
        <f t="shared" si="90"/>
        <v>0</v>
      </c>
      <c r="AG126" s="167">
        <f t="shared" si="90"/>
        <v>137178262690.37001</v>
      </c>
      <c r="AH126" s="167">
        <f t="shared" si="90"/>
        <v>1427883330.98</v>
      </c>
      <c r="AI126" s="167">
        <f t="shared" si="90"/>
        <v>8993012353.6599998</v>
      </c>
      <c r="AJ126" s="167">
        <f t="shared" si="90"/>
        <v>13274877896.719999</v>
      </c>
      <c r="AK126" s="167">
        <f t="shared" si="90"/>
        <v>0</v>
      </c>
      <c r="AL126" s="167">
        <f t="shared" si="90"/>
        <v>0</v>
      </c>
      <c r="AM126" s="167">
        <f t="shared" si="90"/>
        <v>0</v>
      </c>
      <c r="AN126" s="167">
        <f t="shared" si="90"/>
        <v>0</v>
      </c>
      <c r="AO126" s="167">
        <f t="shared" si="90"/>
        <v>0</v>
      </c>
      <c r="AP126" s="167">
        <f t="shared" si="90"/>
        <v>0</v>
      </c>
      <c r="AQ126" s="167">
        <f t="shared" si="90"/>
        <v>0</v>
      </c>
      <c r="AR126" s="167">
        <f t="shared" si="90"/>
        <v>0</v>
      </c>
      <c r="AS126" s="167">
        <f t="shared" si="90"/>
        <v>0</v>
      </c>
      <c r="AT126" s="167">
        <f t="shared" si="90"/>
        <v>23695773581.359997</v>
      </c>
      <c r="AU126" s="167">
        <f t="shared" si="90"/>
        <v>1427883330.98</v>
      </c>
      <c r="AV126" s="167">
        <f t="shared" si="90"/>
        <v>8992382611.6599998</v>
      </c>
      <c r="AW126" s="167">
        <f t="shared" si="90"/>
        <v>13275507638.719999</v>
      </c>
      <c r="AX126" s="167">
        <f t="shared" si="90"/>
        <v>0</v>
      </c>
      <c r="AY126" s="167">
        <f t="shared" si="90"/>
        <v>0</v>
      </c>
      <c r="AZ126" s="167">
        <f t="shared" si="90"/>
        <v>0</v>
      </c>
      <c r="BA126" s="167">
        <f t="shared" si="90"/>
        <v>0</v>
      </c>
      <c r="BB126" s="167">
        <f t="shared" si="90"/>
        <v>0</v>
      </c>
      <c r="BC126" s="167">
        <f t="shared" si="90"/>
        <v>0</v>
      </c>
      <c r="BD126" s="167">
        <f t="shared" si="90"/>
        <v>0</v>
      </c>
      <c r="BE126" s="167">
        <f t="shared" si="90"/>
        <v>0</v>
      </c>
      <c r="BF126" s="167">
        <f t="shared" si="90"/>
        <v>0</v>
      </c>
      <c r="BG126" s="167">
        <f t="shared" si="90"/>
        <v>23695773581.359997</v>
      </c>
      <c r="BH126" s="238"/>
      <c r="BI126" s="138"/>
      <c r="BJ126" s="138"/>
      <c r="BK126" s="138"/>
      <c r="BL126" s="138"/>
      <c r="BM126" s="138"/>
      <c r="BN126" s="138"/>
      <c r="BO126" s="138"/>
      <c r="BP126" s="138"/>
      <c r="BQ126" s="138"/>
      <c r="BR126" s="138"/>
      <c r="BS126" s="138"/>
      <c r="BT126" s="138"/>
      <c r="BU126" s="138"/>
      <c r="BV126" s="138"/>
      <c r="BW126" s="138"/>
      <c r="BX126" s="138"/>
      <c r="BY126" s="138"/>
      <c r="BZ126" s="138"/>
      <c r="CA126" s="138"/>
      <c r="CB126" s="138"/>
      <c r="CC126" s="138"/>
      <c r="CD126" s="138"/>
      <c r="CE126" s="138"/>
      <c r="CF126" s="138"/>
      <c r="CG126" s="138"/>
      <c r="CH126" s="138"/>
      <c r="CI126" s="138"/>
      <c r="CJ126" s="138"/>
      <c r="CK126" s="138"/>
      <c r="CL126" s="138"/>
      <c r="CM126" s="138"/>
      <c r="CN126" s="138"/>
      <c r="CO126" s="138"/>
      <c r="CP126" s="138"/>
      <c r="CQ126" s="138"/>
      <c r="CR126" s="138"/>
      <c r="CS126" s="138"/>
      <c r="CT126" s="138"/>
      <c r="CU126" s="138"/>
      <c r="CV126" s="138"/>
      <c r="CW126" s="138"/>
      <c r="CX126" s="138"/>
      <c r="CY126" s="138"/>
      <c r="CZ126" s="138"/>
      <c r="DA126" s="138"/>
      <c r="DB126" s="138"/>
      <c r="DC126" s="138"/>
      <c r="DD126" s="138"/>
      <c r="DE126" s="138"/>
      <c r="DF126" s="138"/>
      <c r="DG126" s="138"/>
      <c r="DH126" s="138"/>
      <c r="DI126" s="138"/>
      <c r="DJ126" s="138"/>
      <c r="DK126" s="138"/>
      <c r="DL126" s="138"/>
      <c r="DM126" s="138"/>
      <c r="DN126" s="138"/>
      <c r="DO126" s="138"/>
      <c r="DP126" s="138"/>
      <c r="DQ126" s="138"/>
      <c r="DR126" s="138"/>
      <c r="DS126" s="138"/>
      <c r="DT126" s="138"/>
      <c r="DU126" s="138"/>
      <c r="DV126" s="138"/>
      <c r="DW126" s="138"/>
      <c r="DX126" s="138"/>
      <c r="DY126" s="138"/>
      <c r="DZ126" s="138"/>
      <c r="EA126" s="138"/>
      <c r="EB126" s="138"/>
      <c r="EC126" s="138"/>
      <c r="ED126" s="138"/>
      <c r="EE126" s="138"/>
      <c r="EF126" s="138"/>
      <c r="EG126" s="138"/>
      <c r="EH126" s="138"/>
      <c r="EI126" s="138"/>
      <c r="EJ126" s="138"/>
      <c r="EK126" s="138"/>
      <c r="EL126" s="138"/>
      <c r="EM126" s="138"/>
      <c r="EN126" s="138"/>
      <c r="EO126" s="138"/>
      <c r="EP126" s="138"/>
      <c r="EQ126" s="138"/>
      <c r="ER126" s="138"/>
      <c r="ES126" s="138"/>
      <c r="ET126" s="138"/>
      <c r="EU126" s="138"/>
      <c r="EV126" s="138"/>
      <c r="EW126" s="138"/>
      <c r="EX126" s="138"/>
      <c r="EY126" s="138"/>
      <c r="EZ126" s="138"/>
      <c r="FA126" s="138"/>
      <c r="FB126" s="138"/>
      <c r="FC126" s="138"/>
      <c r="FD126" s="138"/>
      <c r="FE126" s="138"/>
      <c r="FF126" s="138"/>
      <c r="FG126" s="138"/>
      <c r="FH126" s="138"/>
      <c r="FI126" s="138"/>
      <c r="FJ126" s="138"/>
      <c r="FK126" s="138"/>
      <c r="FL126" s="138"/>
      <c r="FM126" s="138"/>
      <c r="FN126" s="138"/>
      <c r="FO126" s="138"/>
      <c r="FP126" s="138"/>
      <c r="FQ126" s="138"/>
      <c r="FR126" s="138"/>
      <c r="FS126" s="138"/>
      <c r="FT126" s="138"/>
      <c r="FU126" s="138"/>
      <c r="FV126" s="138"/>
      <c r="FW126" s="138"/>
      <c r="FX126" s="138"/>
      <c r="FY126" s="138"/>
      <c r="FZ126" s="138"/>
      <c r="GA126" s="138"/>
      <c r="GB126" s="138"/>
      <c r="GC126" s="138"/>
      <c r="GD126" s="138"/>
      <c r="GE126" s="138"/>
      <c r="GF126" s="138"/>
      <c r="GG126" s="138"/>
      <c r="GH126" s="138"/>
      <c r="GI126" s="138"/>
      <c r="GJ126" s="138"/>
      <c r="GK126" s="138"/>
      <c r="GL126" s="138"/>
      <c r="GM126" s="138"/>
      <c r="GN126" s="138"/>
      <c r="GO126" s="138"/>
      <c r="GP126" s="138"/>
      <c r="GQ126" s="138"/>
      <c r="GR126" s="138"/>
      <c r="GS126" s="138"/>
      <c r="GT126" s="138"/>
      <c r="GU126" s="138"/>
      <c r="GV126" s="138"/>
      <c r="GW126" s="138"/>
      <c r="GX126" s="138"/>
      <c r="GY126" s="138"/>
      <c r="GZ126" s="138"/>
      <c r="HA126" s="138"/>
      <c r="HB126" s="138"/>
      <c r="HC126" s="138"/>
      <c r="HD126" s="138"/>
      <c r="HE126" s="138"/>
      <c r="HF126" s="138"/>
      <c r="HG126" s="138"/>
      <c r="HH126" s="138"/>
      <c r="HI126" s="138"/>
      <c r="HJ126" s="138"/>
      <c r="HK126" s="138"/>
      <c r="HL126" s="138"/>
      <c r="HM126" s="138"/>
      <c r="HN126" s="138"/>
      <c r="HO126" s="138"/>
      <c r="HP126" s="138"/>
      <c r="HQ126" s="138"/>
      <c r="HR126" s="138"/>
    </row>
    <row r="127" spans="1:226" ht="21" customHeight="1" x14ac:dyDescent="0.2">
      <c r="A127" s="168" t="s">
        <v>301</v>
      </c>
      <c r="B127" s="127">
        <v>10</v>
      </c>
      <c r="C127" s="169" t="s">
        <v>302</v>
      </c>
      <c r="D127" s="26">
        <v>2250000000</v>
      </c>
      <c r="E127" s="23">
        <v>0</v>
      </c>
      <c r="F127" s="23">
        <v>0</v>
      </c>
      <c r="G127" s="26">
        <f t="shared" ref="G127:G137" si="91">SUM(D127:E127)-F127</f>
        <v>2250000000</v>
      </c>
      <c r="H127" s="26">
        <v>1572385633.3299999</v>
      </c>
      <c r="I127" s="26">
        <v>232684333</v>
      </c>
      <c r="J127" s="26">
        <v>48880000</v>
      </c>
      <c r="K127" s="26">
        <v>0</v>
      </c>
      <c r="L127" s="26">
        <v>0</v>
      </c>
      <c r="M127" s="23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f>SUM(H127:S127)</f>
        <v>1853949966.3299999</v>
      </c>
      <c r="U127" s="26">
        <v>711974733.33000004</v>
      </c>
      <c r="V127" s="26">
        <v>794819545.66999996</v>
      </c>
      <c r="W127" s="26">
        <v>227633600</v>
      </c>
      <c r="X127" s="26">
        <v>0</v>
      </c>
      <c r="Y127" s="26">
        <v>0</v>
      </c>
      <c r="Z127" s="23">
        <v>0</v>
      </c>
      <c r="AA127" s="26">
        <v>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f t="shared" ref="AG127:AG137" si="92">SUM(U127:AF127)</f>
        <v>1734427879</v>
      </c>
      <c r="AH127" s="26">
        <v>0</v>
      </c>
      <c r="AI127" s="26">
        <v>17815940.329999998</v>
      </c>
      <c r="AJ127" s="26">
        <v>107027005.33</v>
      </c>
      <c r="AK127" s="26">
        <v>0</v>
      </c>
      <c r="AL127" s="26">
        <v>0</v>
      </c>
      <c r="AM127" s="23">
        <v>0</v>
      </c>
      <c r="AN127" s="26">
        <v>0</v>
      </c>
      <c r="AO127" s="26">
        <v>0</v>
      </c>
      <c r="AP127" s="26">
        <v>0</v>
      </c>
      <c r="AQ127" s="26">
        <v>0</v>
      </c>
      <c r="AR127" s="26">
        <v>0</v>
      </c>
      <c r="AS127" s="26">
        <v>0</v>
      </c>
      <c r="AT127" s="26">
        <f t="shared" ref="AT127:AT137" si="93">SUM(AH127:AS127)</f>
        <v>124842945.66</v>
      </c>
      <c r="AU127" s="26">
        <v>0</v>
      </c>
      <c r="AV127" s="26">
        <v>17815940.329999998</v>
      </c>
      <c r="AW127" s="26">
        <v>107027005.33</v>
      </c>
      <c r="AX127" s="26">
        <v>0</v>
      </c>
      <c r="AY127" s="26">
        <v>0</v>
      </c>
      <c r="AZ127" s="23">
        <v>0</v>
      </c>
      <c r="BA127" s="26">
        <v>0</v>
      </c>
      <c r="BB127" s="26">
        <v>0</v>
      </c>
      <c r="BC127" s="26">
        <v>0</v>
      </c>
      <c r="BD127" s="26">
        <v>0</v>
      </c>
      <c r="BE127" s="26">
        <v>0</v>
      </c>
      <c r="BF127" s="26">
        <v>0</v>
      </c>
      <c r="BG127" s="26">
        <f t="shared" ref="BG127:BG137" si="94">SUM(AU127:BF127)</f>
        <v>124842945.66</v>
      </c>
      <c r="BH127" s="238"/>
    </row>
    <row r="128" spans="1:226" ht="21" customHeight="1" x14ac:dyDescent="0.2">
      <c r="A128" s="168" t="s">
        <v>303</v>
      </c>
      <c r="B128" s="127">
        <v>10</v>
      </c>
      <c r="C128" s="169" t="s">
        <v>302</v>
      </c>
      <c r="D128" s="26">
        <v>14000000000</v>
      </c>
      <c r="E128" s="23">
        <v>0</v>
      </c>
      <c r="F128" s="23">
        <v>0</v>
      </c>
      <c r="G128" s="26">
        <f t="shared" si="91"/>
        <v>14000000000</v>
      </c>
      <c r="H128" s="26">
        <v>7651295447.8400002</v>
      </c>
      <c r="I128" s="26">
        <v>3523519805.1700001</v>
      </c>
      <c r="J128" s="26">
        <v>410449223.72000003</v>
      </c>
      <c r="K128" s="26">
        <v>0</v>
      </c>
      <c r="L128" s="26">
        <v>0</v>
      </c>
      <c r="M128" s="23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f t="shared" ref="T128:T137" si="95">SUM(H128:S128)</f>
        <v>11585264476.73</v>
      </c>
      <c r="U128" s="26">
        <v>4734419763.5</v>
      </c>
      <c r="V128" s="26">
        <v>5271088277.5100002</v>
      </c>
      <c r="W128" s="26">
        <v>942932517</v>
      </c>
      <c r="X128" s="26">
        <v>0</v>
      </c>
      <c r="Y128" s="26">
        <v>0</v>
      </c>
      <c r="Z128" s="23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f t="shared" si="92"/>
        <v>10948440558.01</v>
      </c>
      <c r="AH128" s="26">
        <v>0</v>
      </c>
      <c r="AI128" s="26">
        <v>129740880.5</v>
      </c>
      <c r="AJ128" s="26">
        <v>816467975.77999997</v>
      </c>
      <c r="AK128" s="26">
        <v>0</v>
      </c>
      <c r="AL128" s="26">
        <v>0</v>
      </c>
      <c r="AM128" s="23">
        <v>0</v>
      </c>
      <c r="AN128" s="26">
        <v>0</v>
      </c>
      <c r="AO128" s="26">
        <v>0</v>
      </c>
      <c r="AP128" s="26">
        <v>0</v>
      </c>
      <c r="AQ128" s="26">
        <v>0</v>
      </c>
      <c r="AR128" s="26">
        <v>0</v>
      </c>
      <c r="AS128" s="26">
        <v>0</v>
      </c>
      <c r="AT128" s="26">
        <f t="shared" si="93"/>
        <v>946208856.27999997</v>
      </c>
      <c r="AU128" s="26">
        <v>0</v>
      </c>
      <c r="AV128" s="26">
        <v>129740880.5</v>
      </c>
      <c r="AW128" s="26">
        <v>816467975.77999997</v>
      </c>
      <c r="AX128" s="26">
        <v>0</v>
      </c>
      <c r="AY128" s="26">
        <v>0</v>
      </c>
      <c r="AZ128" s="23">
        <v>0</v>
      </c>
      <c r="BA128" s="26">
        <v>0</v>
      </c>
      <c r="BB128" s="26">
        <v>0</v>
      </c>
      <c r="BC128" s="26">
        <v>0</v>
      </c>
      <c r="BD128" s="26">
        <v>0</v>
      </c>
      <c r="BE128" s="26">
        <v>0</v>
      </c>
      <c r="BF128" s="26">
        <v>0</v>
      </c>
      <c r="BG128" s="26">
        <f t="shared" si="94"/>
        <v>946208856.27999997</v>
      </c>
      <c r="BH128" s="238"/>
    </row>
    <row r="129" spans="1:226" ht="21" customHeight="1" x14ac:dyDescent="0.2">
      <c r="A129" s="168" t="s">
        <v>304</v>
      </c>
      <c r="B129" s="127">
        <v>10</v>
      </c>
      <c r="C129" s="169" t="s">
        <v>302</v>
      </c>
      <c r="D129" s="26">
        <v>4150000000</v>
      </c>
      <c r="E129" s="23">
        <v>0</v>
      </c>
      <c r="F129" s="23">
        <v>0</v>
      </c>
      <c r="G129" s="26">
        <f t="shared" si="91"/>
        <v>4150000000</v>
      </c>
      <c r="H129" s="26">
        <v>2944318500</v>
      </c>
      <c r="I129" s="26">
        <v>1032628302</v>
      </c>
      <c r="J129" s="26">
        <v>0</v>
      </c>
      <c r="K129" s="26">
        <v>0</v>
      </c>
      <c r="L129" s="26">
        <v>0</v>
      </c>
      <c r="M129" s="23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f t="shared" si="95"/>
        <v>3976946802</v>
      </c>
      <c r="U129" s="26">
        <v>2311149000</v>
      </c>
      <c r="V129" s="26">
        <v>1347384504</v>
      </c>
      <c r="W129" s="26">
        <v>279885257</v>
      </c>
      <c r="X129" s="26">
        <v>0</v>
      </c>
      <c r="Y129" s="26">
        <v>0</v>
      </c>
      <c r="Z129" s="23">
        <v>0</v>
      </c>
      <c r="AA129" s="26">
        <v>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f t="shared" si="92"/>
        <v>3938418761</v>
      </c>
      <c r="AH129" s="26">
        <v>0</v>
      </c>
      <c r="AI129" s="26">
        <v>41361173.32</v>
      </c>
      <c r="AJ129" s="26">
        <v>292660712.32999998</v>
      </c>
      <c r="AK129" s="26">
        <v>0</v>
      </c>
      <c r="AL129" s="26">
        <v>0</v>
      </c>
      <c r="AM129" s="23">
        <v>0</v>
      </c>
      <c r="AN129" s="26">
        <v>0</v>
      </c>
      <c r="AO129" s="26">
        <v>0</v>
      </c>
      <c r="AP129" s="26">
        <v>0</v>
      </c>
      <c r="AQ129" s="26">
        <v>0</v>
      </c>
      <c r="AR129" s="26">
        <v>0</v>
      </c>
      <c r="AS129" s="26">
        <v>0</v>
      </c>
      <c r="AT129" s="26">
        <f t="shared" si="93"/>
        <v>334021885.64999998</v>
      </c>
      <c r="AU129" s="26">
        <v>0</v>
      </c>
      <c r="AV129" s="26">
        <v>41361173.32</v>
      </c>
      <c r="AW129" s="26">
        <v>292660712.32999998</v>
      </c>
      <c r="AX129" s="26">
        <v>0</v>
      </c>
      <c r="AY129" s="26">
        <v>0</v>
      </c>
      <c r="AZ129" s="23">
        <v>0</v>
      </c>
      <c r="BA129" s="26">
        <v>0</v>
      </c>
      <c r="BB129" s="26">
        <v>0</v>
      </c>
      <c r="BC129" s="26">
        <v>0</v>
      </c>
      <c r="BD129" s="26">
        <v>0</v>
      </c>
      <c r="BE129" s="26">
        <v>0</v>
      </c>
      <c r="BF129" s="26">
        <v>0</v>
      </c>
      <c r="BG129" s="26">
        <f t="shared" si="94"/>
        <v>334021885.64999998</v>
      </c>
      <c r="BH129" s="238"/>
    </row>
    <row r="130" spans="1:226" ht="21" customHeight="1" x14ac:dyDescent="0.2">
      <c r="A130" s="168" t="s">
        <v>305</v>
      </c>
      <c r="B130" s="127">
        <v>10</v>
      </c>
      <c r="C130" s="169" t="s">
        <v>302</v>
      </c>
      <c r="D130" s="26">
        <v>2950000000</v>
      </c>
      <c r="E130" s="23">
        <v>0</v>
      </c>
      <c r="F130" s="23">
        <v>0</v>
      </c>
      <c r="G130" s="26">
        <f t="shared" si="91"/>
        <v>2950000000</v>
      </c>
      <c r="H130" s="26">
        <v>2239191700</v>
      </c>
      <c r="I130" s="26">
        <v>388521043</v>
      </c>
      <c r="J130" s="26">
        <v>62657899</v>
      </c>
      <c r="K130" s="26">
        <v>0</v>
      </c>
      <c r="L130" s="26">
        <v>0</v>
      </c>
      <c r="M130" s="23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f t="shared" si="95"/>
        <v>2690370642</v>
      </c>
      <c r="U130" s="26">
        <v>1272903200</v>
      </c>
      <c r="V130" s="26">
        <v>1016615243</v>
      </c>
      <c r="W130" s="26">
        <v>76006867</v>
      </c>
      <c r="X130" s="26">
        <v>0</v>
      </c>
      <c r="Y130" s="26">
        <v>0</v>
      </c>
      <c r="Z130" s="23">
        <v>0</v>
      </c>
      <c r="AA130" s="26">
        <v>0</v>
      </c>
      <c r="AB130" s="26">
        <v>0</v>
      </c>
      <c r="AC130" s="26">
        <v>0</v>
      </c>
      <c r="AD130" s="26">
        <v>0</v>
      </c>
      <c r="AE130" s="26">
        <v>0</v>
      </c>
      <c r="AF130" s="26">
        <v>0</v>
      </c>
      <c r="AG130" s="26">
        <f t="shared" si="92"/>
        <v>2365525310</v>
      </c>
      <c r="AH130" s="26">
        <v>0</v>
      </c>
      <c r="AI130" s="26">
        <v>12644787.67</v>
      </c>
      <c r="AJ130" s="26">
        <v>199700402</v>
      </c>
      <c r="AK130" s="26">
        <v>0</v>
      </c>
      <c r="AL130" s="26">
        <v>0</v>
      </c>
      <c r="AM130" s="23">
        <v>0</v>
      </c>
      <c r="AN130" s="26">
        <v>0</v>
      </c>
      <c r="AO130" s="26">
        <v>0</v>
      </c>
      <c r="AP130" s="26">
        <v>0</v>
      </c>
      <c r="AQ130" s="26">
        <v>0</v>
      </c>
      <c r="AR130" s="26">
        <v>0</v>
      </c>
      <c r="AS130" s="26">
        <v>0</v>
      </c>
      <c r="AT130" s="26">
        <f t="shared" si="93"/>
        <v>212345189.66999999</v>
      </c>
      <c r="AU130" s="26">
        <v>0</v>
      </c>
      <c r="AV130" s="26">
        <v>12644787.67</v>
      </c>
      <c r="AW130" s="26">
        <v>199700402</v>
      </c>
      <c r="AX130" s="26">
        <v>0</v>
      </c>
      <c r="AY130" s="26">
        <v>0</v>
      </c>
      <c r="AZ130" s="23">
        <v>0</v>
      </c>
      <c r="BA130" s="26">
        <v>0</v>
      </c>
      <c r="BB130" s="26">
        <v>0</v>
      </c>
      <c r="BC130" s="26">
        <v>0</v>
      </c>
      <c r="BD130" s="26">
        <v>0</v>
      </c>
      <c r="BE130" s="26">
        <v>0</v>
      </c>
      <c r="BF130" s="26">
        <v>0</v>
      </c>
      <c r="BG130" s="26">
        <f t="shared" si="94"/>
        <v>212345189.66999999</v>
      </c>
      <c r="BH130" s="238"/>
    </row>
    <row r="131" spans="1:226" ht="21" customHeight="1" x14ac:dyDescent="0.2">
      <c r="A131" s="168" t="s">
        <v>306</v>
      </c>
      <c r="B131" s="127">
        <v>10</v>
      </c>
      <c r="C131" s="169" t="s">
        <v>302</v>
      </c>
      <c r="D131" s="26">
        <v>27300300000</v>
      </c>
      <c r="E131" s="23">
        <v>0</v>
      </c>
      <c r="F131" s="23">
        <v>0</v>
      </c>
      <c r="G131" s="26">
        <f t="shared" si="91"/>
        <v>27300300000</v>
      </c>
      <c r="H131" s="26">
        <v>12493435573.98</v>
      </c>
      <c r="I131" s="26">
        <v>9607022953</v>
      </c>
      <c r="J131" s="26">
        <v>1027321304.96</v>
      </c>
      <c r="K131" s="26">
        <v>0</v>
      </c>
      <c r="L131" s="26">
        <v>0</v>
      </c>
      <c r="M131" s="23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f t="shared" si="95"/>
        <v>23127779831.939999</v>
      </c>
      <c r="U131" s="26">
        <v>5262360086.6400003</v>
      </c>
      <c r="V131" s="26">
        <v>10119665104.67</v>
      </c>
      <c r="W131" s="26">
        <v>5698364123.5299997</v>
      </c>
      <c r="X131" s="26">
        <v>0</v>
      </c>
      <c r="Y131" s="26">
        <v>0</v>
      </c>
      <c r="Z131" s="23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f t="shared" si="92"/>
        <v>21080389314.84</v>
      </c>
      <c r="AH131" s="26">
        <v>39603114</v>
      </c>
      <c r="AI131" s="26">
        <v>562414779.66999996</v>
      </c>
      <c r="AJ131" s="26">
        <v>2403789494.2800002</v>
      </c>
      <c r="AK131" s="26">
        <v>0</v>
      </c>
      <c r="AL131" s="26">
        <v>0</v>
      </c>
      <c r="AM131" s="23">
        <v>0</v>
      </c>
      <c r="AN131" s="26">
        <v>0</v>
      </c>
      <c r="AO131" s="26">
        <v>0</v>
      </c>
      <c r="AP131" s="26">
        <v>0</v>
      </c>
      <c r="AQ131" s="26">
        <v>0</v>
      </c>
      <c r="AR131" s="26">
        <v>0</v>
      </c>
      <c r="AS131" s="26">
        <v>0</v>
      </c>
      <c r="AT131" s="26">
        <f t="shared" si="93"/>
        <v>3005807387.9500003</v>
      </c>
      <c r="AU131" s="26">
        <v>39603114</v>
      </c>
      <c r="AV131" s="26">
        <v>561785037.66999996</v>
      </c>
      <c r="AW131" s="26">
        <v>2404419236.2800002</v>
      </c>
      <c r="AX131" s="26">
        <v>0</v>
      </c>
      <c r="AY131" s="26">
        <v>0</v>
      </c>
      <c r="AZ131" s="23">
        <v>0</v>
      </c>
      <c r="BA131" s="26">
        <v>0</v>
      </c>
      <c r="BB131" s="26">
        <v>0</v>
      </c>
      <c r="BC131" s="26">
        <v>0</v>
      </c>
      <c r="BD131" s="26">
        <v>0</v>
      </c>
      <c r="BE131" s="26">
        <v>0</v>
      </c>
      <c r="BF131" s="26">
        <v>0</v>
      </c>
      <c r="BG131" s="26">
        <f t="shared" si="94"/>
        <v>3005807387.9500003</v>
      </c>
      <c r="BH131" s="242"/>
    </row>
    <row r="132" spans="1:226" ht="21" customHeight="1" x14ac:dyDescent="0.2">
      <c r="A132" s="168" t="s">
        <v>307</v>
      </c>
      <c r="B132" s="127">
        <v>10</v>
      </c>
      <c r="C132" s="169" t="s">
        <v>302</v>
      </c>
      <c r="D132" s="26">
        <v>116661606983</v>
      </c>
      <c r="E132" s="23">
        <v>0</v>
      </c>
      <c r="F132" s="23">
        <v>0</v>
      </c>
      <c r="G132" s="26">
        <f t="shared" si="91"/>
        <v>116661606983</v>
      </c>
      <c r="H132" s="26">
        <v>100624500678.89</v>
      </c>
      <c r="I132" s="26">
        <v>6450435704.6300001</v>
      </c>
      <c r="J132" s="26">
        <v>4679069429.6899996</v>
      </c>
      <c r="K132" s="26">
        <v>0</v>
      </c>
      <c r="L132" s="26">
        <v>0</v>
      </c>
      <c r="M132" s="23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f t="shared" si="95"/>
        <v>111754005813.21001</v>
      </c>
      <c r="U132" s="26">
        <v>73112743662.300003</v>
      </c>
      <c r="V132" s="26">
        <v>2580959294</v>
      </c>
      <c r="W132" s="26">
        <v>2412954057.73</v>
      </c>
      <c r="X132" s="26">
        <v>0</v>
      </c>
      <c r="Y132" s="26">
        <v>0</v>
      </c>
      <c r="Z132" s="23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f t="shared" si="92"/>
        <v>78106657014.029999</v>
      </c>
      <c r="AH132" s="26">
        <v>1388280216.98</v>
      </c>
      <c r="AI132" s="26">
        <v>7723309004.3400002</v>
      </c>
      <c r="AJ132" s="26">
        <v>8274860625.4200001</v>
      </c>
      <c r="AK132" s="26">
        <v>0</v>
      </c>
      <c r="AL132" s="26">
        <v>0</v>
      </c>
      <c r="AM132" s="23">
        <v>0</v>
      </c>
      <c r="AN132" s="26">
        <v>0</v>
      </c>
      <c r="AO132" s="26">
        <v>0</v>
      </c>
      <c r="AP132" s="26">
        <v>0</v>
      </c>
      <c r="AQ132" s="26">
        <v>0</v>
      </c>
      <c r="AR132" s="26">
        <v>0</v>
      </c>
      <c r="AS132" s="26">
        <v>0</v>
      </c>
      <c r="AT132" s="26">
        <f t="shared" si="93"/>
        <v>17386449846.739998</v>
      </c>
      <c r="AU132" s="26">
        <v>1388280216.98</v>
      </c>
      <c r="AV132" s="26">
        <v>7723309004.3400002</v>
      </c>
      <c r="AW132" s="26">
        <v>8274860625.4200001</v>
      </c>
      <c r="AX132" s="26">
        <v>0</v>
      </c>
      <c r="AY132" s="26">
        <v>0</v>
      </c>
      <c r="AZ132" s="23">
        <v>0</v>
      </c>
      <c r="BA132" s="26">
        <v>0</v>
      </c>
      <c r="BB132" s="26">
        <v>0</v>
      </c>
      <c r="BC132" s="26">
        <v>0</v>
      </c>
      <c r="BD132" s="26">
        <v>0</v>
      </c>
      <c r="BE132" s="26">
        <v>0</v>
      </c>
      <c r="BF132" s="26">
        <v>0</v>
      </c>
      <c r="BG132" s="26">
        <f t="shared" si="94"/>
        <v>17386449846.739998</v>
      </c>
      <c r="BH132" s="242"/>
    </row>
    <row r="133" spans="1:226" ht="21" customHeight="1" x14ac:dyDescent="0.2">
      <c r="A133" s="168" t="s">
        <v>308</v>
      </c>
      <c r="B133" s="127">
        <v>10</v>
      </c>
      <c r="C133" s="169" t="s">
        <v>302</v>
      </c>
      <c r="D133" s="26">
        <v>500000000</v>
      </c>
      <c r="E133" s="23">
        <v>0</v>
      </c>
      <c r="F133" s="23">
        <v>0</v>
      </c>
      <c r="G133" s="26">
        <f t="shared" si="91"/>
        <v>500000000</v>
      </c>
      <c r="H133" s="26">
        <v>133499997</v>
      </c>
      <c r="I133" s="26">
        <v>0</v>
      </c>
      <c r="J133" s="26">
        <v>97000000</v>
      </c>
      <c r="K133" s="26">
        <v>0</v>
      </c>
      <c r="L133" s="26">
        <v>0</v>
      </c>
      <c r="M133" s="23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f t="shared" si="95"/>
        <v>230499997</v>
      </c>
      <c r="U133" s="26">
        <v>0</v>
      </c>
      <c r="V133" s="26">
        <v>128363000</v>
      </c>
      <c r="W133" s="26">
        <v>0</v>
      </c>
      <c r="X133" s="26">
        <v>0</v>
      </c>
      <c r="Y133" s="26">
        <v>0</v>
      </c>
      <c r="Z133" s="23">
        <v>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26">
        <v>0</v>
      </c>
      <c r="AG133" s="26">
        <f t="shared" si="92"/>
        <v>128363000</v>
      </c>
      <c r="AH133" s="26">
        <v>0</v>
      </c>
      <c r="AI133" s="26">
        <v>0</v>
      </c>
      <c r="AJ133" s="26">
        <v>9673733</v>
      </c>
      <c r="AK133" s="26">
        <v>0</v>
      </c>
      <c r="AL133" s="26">
        <v>0</v>
      </c>
      <c r="AM133" s="23">
        <v>0</v>
      </c>
      <c r="AN133" s="26">
        <v>0</v>
      </c>
      <c r="AO133" s="26">
        <v>0</v>
      </c>
      <c r="AP133" s="26">
        <v>0</v>
      </c>
      <c r="AQ133" s="26">
        <v>0</v>
      </c>
      <c r="AR133" s="26">
        <v>0</v>
      </c>
      <c r="AS133" s="26">
        <v>0</v>
      </c>
      <c r="AT133" s="26">
        <f t="shared" si="93"/>
        <v>9673733</v>
      </c>
      <c r="AU133" s="26">
        <v>0</v>
      </c>
      <c r="AV133" s="26">
        <v>0</v>
      </c>
      <c r="AW133" s="26">
        <v>9673733</v>
      </c>
      <c r="AX133" s="26">
        <v>0</v>
      </c>
      <c r="AY133" s="26">
        <v>0</v>
      </c>
      <c r="AZ133" s="23">
        <v>0</v>
      </c>
      <c r="BA133" s="26">
        <v>0</v>
      </c>
      <c r="BB133" s="26">
        <v>0</v>
      </c>
      <c r="BC133" s="26">
        <v>0</v>
      </c>
      <c r="BD133" s="26">
        <v>0</v>
      </c>
      <c r="BE133" s="26">
        <v>0</v>
      </c>
      <c r="BF133" s="26">
        <v>0</v>
      </c>
      <c r="BG133" s="26">
        <f t="shared" si="94"/>
        <v>9673733</v>
      </c>
      <c r="BH133" s="242"/>
    </row>
    <row r="134" spans="1:226" s="170" customFormat="1" ht="21" customHeight="1" x14ac:dyDescent="0.2">
      <c r="A134" s="168" t="s">
        <v>309</v>
      </c>
      <c r="B134" s="127">
        <v>10</v>
      </c>
      <c r="C134" s="169" t="s">
        <v>310</v>
      </c>
      <c r="D134" s="26">
        <v>7485600000</v>
      </c>
      <c r="E134" s="23">
        <v>0</v>
      </c>
      <c r="F134" s="23">
        <v>0</v>
      </c>
      <c r="G134" s="26">
        <f t="shared" si="91"/>
        <v>7485600000</v>
      </c>
      <c r="H134" s="26">
        <v>4681359357.1599998</v>
      </c>
      <c r="I134" s="26">
        <v>1451403364.3299999</v>
      </c>
      <c r="J134" s="26">
        <v>554696000</v>
      </c>
      <c r="K134" s="26">
        <v>0</v>
      </c>
      <c r="L134" s="26">
        <v>0</v>
      </c>
      <c r="M134" s="23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f t="shared" si="95"/>
        <v>6687458721.4899998</v>
      </c>
      <c r="U134" s="26">
        <v>3430824801.1599998</v>
      </c>
      <c r="V134" s="26">
        <v>2434948873.3299999</v>
      </c>
      <c r="W134" s="26">
        <v>303265917</v>
      </c>
      <c r="X134" s="26">
        <v>0</v>
      </c>
      <c r="Y134" s="26">
        <v>0</v>
      </c>
      <c r="Z134" s="23">
        <v>0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  <c r="AF134" s="26">
        <v>0</v>
      </c>
      <c r="AG134" s="26">
        <f t="shared" si="92"/>
        <v>6169039591.4899998</v>
      </c>
      <c r="AH134" s="26">
        <v>0</v>
      </c>
      <c r="AI134" s="26">
        <v>172062363.16</v>
      </c>
      <c r="AJ134" s="26">
        <v>466951306.33999997</v>
      </c>
      <c r="AK134" s="26">
        <v>0</v>
      </c>
      <c r="AL134" s="26">
        <v>0</v>
      </c>
      <c r="AM134" s="23">
        <v>0</v>
      </c>
      <c r="AN134" s="26">
        <v>0</v>
      </c>
      <c r="AO134" s="26">
        <v>0</v>
      </c>
      <c r="AP134" s="26">
        <v>0</v>
      </c>
      <c r="AQ134" s="26">
        <v>0</v>
      </c>
      <c r="AR134" s="26">
        <v>0</v>
      </c>
      <c r="AS134" s="26">
        <v>0</v>
      </c>
      <c r="AT134" s="26">
        <f t="shared" si="93"/>
        <v>639013669.5</v>
      </c>
      <c r="AU134" s="26">
        <v>0</v>
      </c>
      <c r="AV134" s="26">
        <v>172062363.16</v>
      </c>
      <c r="AW134" s="26">
        <v>466951306.33999997</v>
      </c>
      <c r="AX134" s="26">
        <v>0</v>
      </c>
      <c r="AY134" s="26">
        <v>0</v>
      </c>
      <c r="AZ134" s="23">
        <v>0</v>
      </c>
      <c r="BA134" s="26">
        <v>0</v>
      </c>
      <c r="BB134" s="26">
        <v>0</v>
      </c>
      <c r="BC134" s="26">
        <v>0</v>
      </c>
      <c r="BD134" s="26">
        <v>0</v>
      </c>
      <c r="BE134" s="26">
        <v>0</v>
      </c>
      <c r="BF134" s="26">
        <v>0</v>
      </c>
      <c r="BG134" s="26">
        <f t="shared" si="94"/>
        <v>639013669.5</v>
      </c>
      <c r="BH134" s="243"/>
      <c r="BI134" s="222"/>
      <c r="BJ134" s="222"/>
      <c r="BK134" s="222"/>
      <c r="BL134" s="222"/>
      <c r="BM134" s="222"/>
      <c r="BN134" s="222"/>
      <c r="BO134" s="222"/>
      <c r="BP134" s="222"/>
      <c r="BQ134" s="222"/>
      <c r="BR134" s="222"/>
      <c r="BS134" s="222"/>
      <c r="BT134" s="222"/>
      <c r="BU134" s="222"/>
      <c r="BV134" s="222"/>
      <c r="BW134" s="222"/>
      <c r="BX134" s="222"/>
      <c r="BY134" s="222"/>
      <c r="BZ134" s="222"/>
      <c r="CA134" s="222"/>
      <c r="CB134" s="222"/>
      <c r="CC134" s="222"/>
      <c r="CD134" s="222"/>
      <c r="CE134" s="222"/>
      <c r="CF134" s="222"/>
      <c r="CG134" s="222"/>
      <c r="CH134" s="222"/>
      <c r="CI134" s="222"/>
      <c r="CJ134" s="222"/>
      <c r="CK134" s="222"/>
      <c r="CL134" s="222"/>
      <c r="CM134" s="222"/>
      <c r="CN134" s="222"/>
      <c r="CO134" s="222"/>
      <c r="CP134" s="222"/>
      <c r="CQ134" s="222"/>
      <c r="CR134" s="222"/>
      <c r="CS134" s="222"/>
      <c r="CT134" s="222"/>
      <c r="CU134" s="222"/>
      <c r="CV134" s="222"/>
      <c r="CW134" s="222"/>
      <c r="CX134" s="222"/>
      <c r="CY134" s="222"/>
      <c r="CZ134" s="222"/>
      <c r="DA134" s="222"/>
      <c r="DB134" s="222"/>
      <c r="DC134" s="222"/>
      <c r="DD134" s="222"/>
      <c r="DE134" s="222"/>
      <c r="DF134" s="222"/>
      <c r="DG134" s="222"/>
      <c r="DH134" s="222"/>
      <c r="DI134" s="222"/>
      <c r="DJ134" s="222"/>
      <c r="DK134" s="222"/>
      <c r="DL134" s="222"/>
      <c r="DM134" s="222"/>
      <c r="DN134" s="222"/>
      <c r="DO134" s="222"/>
      <c r="DP134" s="222"/>
      <c r="DQ134" s="222"/>
      <c r="DR134" s="222"/>
      <c r="DS134" s="222"/>
      <c r="DT134" s="222"/>
      <c r="DU134" s="222"/>
      <c r="DV134" s="222"/>
      <c r="DW134" s="222"/>
      <c r="DX134" s="222"/>
      <c r="DY134" s="222"/>
      <c r="DZ134" s="222"/>
      <c r="EA134" s="222"/>
      <c r="EB134" s="222"/>
      <c r="EC134" s="222"/>
      <c r="ED134" s="222"/>
      <c r="EE134" s="222"/>
      <c r="EF134" s="222"/>
      <c r="EG134" s="222"/>
      <c r="EH134" s="222"/>
      <c r="EI134" s="222"/>
      <c r="EJ134" s="222"/>
      <c r="EK134" s="222"/>
      <c r="EL134" s="222"/>
      <c r="EM134" s="222"/>
      <c r="EN134" s="222"/>
      <c r="EO134" s="222"/>
      <c r="EP134" s="222"/>
      <c r="EQ134" s="222"/>
      <c r="ER134" s="222"/>
      <c r="ES134" s="222"/>
      <c r="ET134" s="222"/>
      <c r="EU134" s="222"/>
      <c r="EV134" s="222"/>
      <c r="EW134" s="222"/>
      <c r="EX134" s="222"/>
      <c r="EY134" s="222"/>
      <c r="EZ134" s="222"/>
      <c r="FA134" s="222"/>
      <c r="FB134" s="222"/>
      <c r="FC134" s="222"/>
      <c r="FD134" s="222"/>
      <c r="FE134" s="222"/>
      <c r="FF134" s="222"/>
      <c r="FG134" s="222"/>
      <c r="FH134" s="222"/>
      <c r="FI134" s="222"/>
      <c r="FJ134" s="222"/>
      <c r="FK134" s="222"/>
      <c r="FL134" s="222"/>
      <c r="FM134" s="222"/>
      <c r="FN134" s="222"/>
      <c r="FO134" s="222"/>
      <c r="FP134" s="222"/>
      <c r="FQ134" s="222"/>
      <c r="FR134" s="222"/>
      <c r="FS134" s="222"/>
      <c r="FT134" s="222"/>
      <c r="FU134" s="222"/>
      <c r="FV134" s="222"/>
      <c r="FW134" s="222"/>
      <c r="FX134" s="222"/>
      <c r="FY134" s="222"/>
      <c r="FZ134" s="222"/>
      <c r="GA134" s="222"/>
      <c r="GB134" s="222"/>
      <c r="GC134" s="222"/>
      <c r="GD134" s="222"/>
      <c r="GE134" s="222"/>
      <c r="GF134" s="222"/>
      <c r="GG134" s="222"/>
      <c r="GH134" s="222"/>
      <c r="GI134" s="222"/>
      <c r="GJ134" s="222"/>
      <c r="GK134" s="222"/>
      <c r="GL134" s="222"/>
      <c r="GM134" s="222"/>
      <c r="GN134" s="222"/>
      <c r="GO134" s="222"/>
      <c r="GP134" s="222"/>
      <c r="GQ134" s="222"/>
      <c r="GR134" s="222"/>
      <c r="GS134" s="222"/>
      <c r="GT134" s="222"/>
      <c r="GU134" s="222"/>
      <c r="GV134" s="222"/>
      <c r="GW134" s="222"/>
      <c r="GX134" s="222"/>
      <c r="GY134" s="222"/>
      <c r="GZ134" s="222"/>
      <c r="HA134" s="222"/>
      <c r="HB134" s="222"/>
      <c r="HC134" s="222"/>
      <c r="HD134" s="222"/>
      <c r="HE134" s="222"/>
      <c r="HF134" s="222"/>
      <c r="HG134" s="222"/>
      <c r="HH134" s="222"/>
      <c r="HI134" s="222"/>
      <c r="HJ134" s="222"/>
      <c r="HK134" s="222"/>
      <c r="HL134" s="222"/>
      <c r="HM134" s="222"/>
      <c r="HN134" s="222"/>
      <c r="HO134" s="222"/>
      <c r="HP134" s="222"/>
      <c r="HQ134" s="222"/>
      <c r="HR134" s="222"/>
    </row>
    <row r="135" spans="1:226" s="170" customFormat="1" ht="21" customHeight="1" x14ac:dyDescent="0.2">
      <c r="A135" s="168" t="s">
        <v>311</v>
      </c>
      <c r="B135" s="127">
        <v>10</v>
      </c>
      <c r="C135" s="169" t="s">
        <v>310</v>
      </c>
      <c r="D135" s="26">
        <v>18000000000</v>
      </c>
      <c r="E135" s="23">
        <v>0</v>
      </c>
      <c r="F135" s="23">
        <v>0</v>
      </c>
      <c r="G135" s="26">
        <f t="shared" si="91"/>
        <v>18000000000</v>
      </c>
      <c r="H135" s="26">
        <v>15913539360.66</v>
      </c>
      <c r="I135" s="26">
        <v>2040334919</v>
      </c>
      <c r="J135" s="26">
        <v>-48667500</v>
      </c>
      <c r="K135" s="26">
        <v>0</v>
      </c>
      <c r="L135" s="26">
        <v>0</v>
      </c>
      <c r="M135" s="23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f t="shared" si="95"/>
        <v>17905206779.66</v>
      </c>
      <c r="U135" s="26">
        <v>3597101363</v>
      </c>
      <c r="V135" s="26">
        <v>4192919364</v>
      </c>
      <c r="W135" s="26">
        <v>4706980535</v>
      </c>
      <c r="X135" s="26">
        <v>0</v>
      </c>
      <c r="Y135" s="26">
        <v>0</v>
      </c>
      <c r="Z135" s="23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f t="shared" si="92"/>
        <v>12497001262</v>
      </c>
      <c r="AH135" s="26">
        <v>0</v>
      </c>
      <c r="AI135" s="26">
        <v>332143424.67000002</v>
      </c>
      <c r="AJ135" s="26">
        <v>698046642.24000001</v>
      </c>
      <c r="AK135" s="26">
        <v>0</v>
      </c>
      <c r="AL135" s="26">
        <v>0</v>
      </c>
      <c r="AM135" s="23">
        <v>0</v>
      </c>
      <c r="AN135" s="26">
        <v>0</v>
      </c>
      <c r="AO135" s="26">
        <v>0</v>
      </c>
      <c r="AP135" s="26">
        <v>0</v>
      </c>
      <c r="AQ135" s="26">
        <v>0</v>
      </c>
      <c r="AR135" s="26">
        <v>0</v>
      </c>
      <c r="AS135" s="26">
        <v>0</v>
      </c>
      <c r="AT135" s="26">
        <f t="shared" si="93"/>
        <v>1030190066.9100001</v>
      </c>
      <c r="AU135" s="26">
        <v>0</v>
      </c>
      <c r="AV135" s="26">
        <v>332143424.67000002</v>
      </c>
      <c r="AW135" s="26">
        <v>698046642.24000001</v>
      </c>
      <c r="AX135" s="26">
        <v>0</v>
      </c>
      <c r="AY135" s="26">
        <v>0</v>
      </c>
      <c r="AZ135" s="23">
        <v>0</v>
      </c>
      <c r="BA135" s="26">
        <v>0</v>
      </c>
      <c r="BB135" s="26">
        <v>0</v>
      </c>
      <c r="BC135" s="26">
        <v>0</v>
      </c>
      <c r="BD135" s="26">
        <v>0</v>
      </c>
      <c r="BE135" s="26">
        <v>0</v>
      </c>
      <c r="BF135" s="26">
        <v>0</v>
      </c>
      <c r="BG135" s="26">
        <f t="shared" si="94"/>
        <v>1030190066.9100001</v>
      </c>
      <c r="BH135" s="243"/>
      <c r="BI135" s="222"/>
      <c r="BJ135" s="222"/>
      <c r="BK135" s="222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22"/>
      <c r="DE135" s="222"/>
      <c r="DF135" s="222"/>
      <c r="DG135" s="222"/>
      <c r="DH135" s="222"/>
      <c r="DI135" s="222"/>
      <c r="DJ135" s="222"/>
      <c r="DK135" s="222"/>
      <c r="DL135" s="222"/>
      <c r="DM135" s="222"/>
      <c r="DN135" s="222"/>
      <c r="DO135" s="222"/>
      <c r="DP135" s="222"/>
      <c r="DQ135" s="222"/>
      <c r="DR135" s="222"/>
      <c r="DS135" s="222"/>
      <c r="DT135" s="222"/>
      <c r="DU135" s="222"/>
      <c r="DV135" s="222"/>
      <c r="DW135" s="222"/>
      <c r="DX135" s="222"/>
      <c r="DY135" s="222"/>
      <c r="DZ135" s="222"/>
      <c r="EA135" s="222"/>
      <c r="EB135" s="222"/>
      <c r="EC135" s="222"/>
      <c r="ED135" s="222"/>
      <c r="EE135" s="222"/>
      <c r="EF135" s="222"/>
      <c r="EG135" s="222"/>
      <c r="EH135" s="222"/>
      <c r="EI135" s="222"/>
      <c r="EJ135" s="222"/>
      <c r="EK135" s="222"/>
      <c r="EL135" s="222"/>
      <c r="EM135" s="222"/>
      <c r="EN135" s="222"/>
      <c r="EO135" s="222"/>
      <c r="EP135" s="222"/>
      <c r="EQ135" s="222"/>
      <c r="ER135" s="222"/>
      <c r="ES135" s="222"/>
      <c r="ET135" s="222"/>
      <c r="EU135" s="222"/>
      <c r="EV135" s="222"/>
      <c r="EW135" s="222"/>
      <c r="EX135" s="222"/>
      <c r="EY135" s="222"/>
      <c r="EZ135" s="222"/>
      <c r="FA135" s="222"/>
      <c r="FB135" s="222"/>
      <c r="FC135" s="222"/>
      <c r="FD135" s="222"/>
      <c r="FE135" s="222"/>
      <c r="FF135" s="222"/>
      <c r="FG135" s="222"/>
      <c r="FH135" s="222"/>
      <c r="FI135" s="222"/>
      <c r="FJ135" s="222"/>
      <c r="FK135" s="222"/>
      <c r="FL135" s="222"/>
      <c r="FM135" s="222"/>
      <c r="FN135" s="222"/>
      <c r="FO135" s="222"/>
      <c r="FP135" s="222"/>
      <c r="FQ135" s="222"/>
      <c r="FR135" s="222"/>
      <c r="FS135" s="222"/>
      <c r="FT135" s="222"/>
      <c r="FU135" s="222"/>
      <c r="FV135" s="222"/>
      <c r="FW135" s="222"/>
      <c r="FX135" s="222"/>
      <c r="FY135" s="222"/>
      <c r="FZ135" s="222"/>
      <c r="GA135" s="222"/>
      <c r="GB135" s="222"/>
      <c r="GC135" s="222"/>
      <c r="GD135" s="222"/>
      <c r="GE135" s="222"/>
      <c r="GF135" s="222"/>
      <c r="GG135" s="222"/>
      <c r="GH135" s="222"/>
      <c r="GI135" s="222"/>
      <c r="GJ135" s="222"/>
      <c r="GK135" s="222"/>
      <c r="GL135" s="222"/>
      <c r="GM135" s="222"/>
      <c r="GN135" s="222"/>
      <c r="GO135" s="222"/>
      <c r="GP135" s="222"/>
      <c r="GQ135" s="222"/>
      <c r="GR135" s="222"/>
      <c r="GS135" s="222"/>
      <c r="GT135" s="222"/>
      <c r="GU135" s="222"/>
      <c r="GV135" s="222"/>
      <c r="GW135" s="222"/>
      <c r="GX135" s="222"/>
      <c r="GY135" s="222"/>
      <c r="GZ135" s="222"/>
      <c r="HA135" s="222"/>
      <c r="HB135" s="222"/>
      <c r="HC135" s="222"/>
      <c r="HD135" s="222"/>
      <c r="HE135" s="222"/>
      <c r="HF135" s="222"/>
      <c r="HG135" s="222"/>
      <c r="HH135" s="222"/>
      <c r="HI135" s="222"/>
      <c r="HJ135" s="222"/>
      <c r="HK135" s="222"/>
      <c r="HL135" s="222"/>
      <c r="HM135" s="222"/>
      <c r="HN135" s="222"/>
      <c r="HO135" s="222"/>
      <c r="HP135" s="222"/>
      <c r="HQ135" s="222"/>
      <c r="HR135" s="222"/>
    </row>
    <row r="136" spans="1:226" s="170" customFormat="1" ht="21" customHeight="1" x14ac:dyDescent="0.2">
      <c r="A136" s="168" t="s">
        <v>312</v>
      </c>
      <c r="B136" s="127">
        <v>10</v>
      </c>
      <c r="C136" s="169" t="s">
        <v>310</v>
      </c>
      <c r="D136" s="26">
        <v>800000000</v>
      </c>
      <c r="E136" s="23">
        <v>0</v>
      </c>
      <c r="F136" s="23">
        <v>0</v>
      </c>
      <c r="G136" s="26">
        <f t="shared" si="91"/>
        <v>800000000</v>
      </c>
      <c r="H136" s="26">
        <v>93000000</v>
      </c>
      <c r="I136" s="26">
        <v>0</v>
      </c>
      <c r="J136" s="26">
        <v>58000000</v>
      </c>
      <c r="K136" s="26">
        <v>0</v>
      </c>
      <c r="L136" s="26">
        <v>0</v>
      </c>
      <c r="M136" s="23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f>SUM(H136:S136)</f>
        <v>151000000</v>
      </c>
      <c r="U136" s="26">
        <v>93000000</v>
      </c>
      <c r="V136" s="26">
        <v>0</v>
      </c>
      <c r="W136" s="26">
        <v>38000000</v>
      </c>
      <c r="X136" s="26">
        <v>0</v>
      </c>
      <c r="Y136" s="26">
        <v>0</v>
      </c>
      <c r="Z136" s="23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  <c r="AF136" s="26">
        <v>0</v>
      </c>
      <c r="AG136" s="26">
        <f t="shared" si="92"/>
        <v>131000000</v>
      </c>
      <c r="AH136" s="26">
        <v>0</v>
      </c>
      <c r="AI136" s="26">
        <v>0</v>
      </c>
      <c r="AJ136" s="26">
        <v>0</v>
      </c>
      <c r="AK136" s="26">
        <v>0</v>
      </c>
      <c r="AL136" s="26">
        <v>0</v>
      </c>
      <c r="AM136" s="23">
        <v>0</v>
      </c>
      <c r="AN136" s="26">
        <v>0</v>
      </c>
      <c r="AO136" s="26">
        <v>0</v>
      </c>
      <c r="AP136" s="26">
        <v>0</v>
      </c>
      <c r="AQ136" s="26">
        <v>0</v>
      </c>
      <c r="AR136" s="26">
        <v>0</v>
      </c>
      <c r="AS136" s="26">
        <v>0</v>
      </c>
      <c r="AT136" s="26">
        <f>SUM(AH136:AS136)</f>
        <v>0</v>
      </c>
      <c r="AU136" s="26">
        <v>0</v>
      </c>
      <c r="AV136" s="26">
        <v>0</v>
      </c>
      <c r="AW136" s="26">
        <v>0</v>
      </c>
      <c r="AX136" s="26">
        <v>0</v>
      </c>
      <c r="AY136" s="26">
        <v>0</v>
      </c>
      <c r="AZ136" s="23">
        <v>0</v>
      </c>
      <c r="BA136" s="26">
        <v>0</v>
      </c>
      <c r="BB136" s="26">
        <v>0</v>
      </c>
      <c r="BC136" s="26">
        <v>0</v>
      </c>
      <c r="BD136" s="26">
        <v>0</v>
      </c>
      <c r="BE136" s="26">
        <v>0</v>
      </c>
      <c r="BF136" s="26">
        <v>0</v>
      </c>
      <c r="BG136" s="26">
        <f>SUM(AU136:BF136)</f>
        <v>0</v>
      </c>
      <c r="BH136" s="243"/>
      <c r="BI136" s="222"/>
      <c r="BJ136" s="222"/>
      <c r="BK136" s="222"/>
      <c r="BL136" s="222"/>
      <c r="BM136" s="222"/>
      <c r="BN136" s="222"/>
      <c r="BO136" s="222"/>
      <c r="BP136" s="222"/>
      <c r="BQ136" s="222"/>
      <c r="BR136" s="222"/>
      <c r="BS136" s="222"/>
      <c r="BT136" s="222"/>
      <c r="BU136" s="222"/>
      <c r="BV136" s="222"/>
      <c r="BW136" s="222"/>
      <c r="BX136" s="222"/>
      <c r="BY136" s="222"/>
      <c r="BZ136" s="222"/>
      <c r="CA136" s="222"/>
      <c r="CB136" s="222"/>
      <c r="CC136" s="222"/>
      <c r="CD136" s="222"/>
      <c r="CE136" s="222"/>
      <c r="CF136" s="222"/>
      <c r="CG136" s="222"/>
      <c r="CH136" s="222"/>
      <c r="CI136" s="222"/>
      <c r="CJ136" s="222"/>
      <c r="CK136" s="222"/>
      <c r="CL136" s="222"/>
      <c r="CM136" s="222"/>
      <c r="CN136" s="222"/>
      <c r="CO136" s="222"/>
      <c r="CP136" s="222"/>
      <c r="CQ136" s="222"/>
      <c r="CR136" s="222"/>
      <c r="CS136" s="222"/>
      <c r="CT136" s="222"/>
      <c r="CU136" s="222"/>
      <c r="CV136" s="222"/>
      <c r="CW136" s="222"/>
      <c r="CX136" s="222"/>
      <c r="CY136" s="222"/>
      <c r="CZ136" s="222"/>
      <c r="DA136" s="222"/>
      <c r="DB136" s="222"/>
      <c r="DC136" s="222"/>
      <c r="DD136" s="222"/>
      <c r="DE136" s="222"/>
      <c r="DF136" s="222"/>
      <c r="DG136" s="222"/>
      <c r="DH136" s="222"/>
      <c r="DI136" s="222"/>
      <c r="DJ136" s="222"/>
      <c r="DK136" s="222"/>
      <c r="DL136" s="222"/>
      <c r="DM136" s="222"/>
      <c r="DN136" s="222"/>
      <c r="DO136" s="222"/>
      <c r="DP136" s="222"/>
      <c r="DQ136" s="222"/>
      <c r="DR136" s="222"/>
      <c r="DS136" s="222"/>
      <c r="DT136" s="222"/>
      <c r="DU136" s="222"/>
      <c r="DV136" s="222"/>
      <c r="DW136" s="222"/>
      <c r="DX136" s="222"/>
      <c r="DY136" s="222"/>
      <c r="DZ136" s="222"/>
      <c r="EA136" s="222"/>
      <c r="EB136" s="222"/>
      <c r="EC136" s="222"/>
      <c r="ED136" s="222"/>
      <c r="EE136" s="222"/>
      <c r="EF136" s="222"/>
      <c r="EG136" s="222"/>
      <c r="EH136" s="222"/>
      <c r="EI136" s="222"/>
      <c r="EJ136" s="222"/>
      <c r="EK136" s="222"/>
      <c r="EL136" s="222"/>
      <c r="EM136" s="222"/>
      <c r="EN136" s="222"/>
      <c r="EO136" s="222"/>
      <c r="EP136" s="222"/>
      <c r="EQ136" s="222"/>
      <c r="ER136" s="222"/>
      <c r="ES136" s="222"/>
      <c r="ET136" s="222"/>
      <c r="EU136" s="222"/>
      <c r="EV136" s="222"/>
      <c r="EW136" s="222"/>
      <c r="EX136" s="222"/>
      <c r="EY136" s="222"/>
      <c r="EZ136" s="222"/>
      <c r="FA136" s="222"/>
      <c r="FB136" s="222"/>
      <c r="FC136" s="222"/>
      <c r="FD136" s="222"/>
      <c r="FE136" s="222"/>
      <c r="FF136" s="222"/>
      <c r="FG136" s="222"/>
      <c r="FH136" s="222"/>
      <c r="FI136" s="222"/>
      <c r="FJ136" s="222"/>
      <c r="FK136" s="222"/>
      <c r="FL136" s="222"/>
      <c r="FM136" s="222"/>
      <c r="FN136" s="222"/>
      <c r="FO136" s="222"/>
      <c r="FP136" s="222"/>
      <c r="FQ136" s="222"/>
      <c r="FR136" s="222"/>
      <c r="FS136" s="222"/>
      <c r="FT136" s="222"/>
      <c r="FU136" s="222"/>
      <c r="FV136" s="222"/>
      <c r="FW136" s="222"/>
      <c r="FX136" s="222"/>
      <c r="FY136" s="222"/>
      <c r="FZ136" s="222"/>
      <c r="GA136" s="222"/>
      <c r="GB136" s="222"/>
      <c r="GC136" s="222"/>
      <c r="GD136" s="222"/>
      <c r="GE136" s="222"/>
      <c r="GF136" s="222"/>
      <c r="GG136" s="222"/>
      <c r="GH136" s="222"/>
      <c r="GI136" s="222"/>
      <c r="GJ136" s="222"/>
      <c r="GK136" s="222"/>
      <c r="GL136" s="222"/>
      <c r="GM136" s="222"/>
      <c r="GN136" s="222"/>
      <c r="GO136" s="222"/>
      <c r="GP136" s="222"/>
      <c r="GQ136" s="222"/>
      <c r="GR136" s="222"/>
      <c r="GS136" s="222"/>
      <c r="GT136" s="222"/>
      <c r="GU136" s="222"/>
      <c r="GV136" s="222"/>
      <c r="GW136" s="222"/>
      <c r="GX136" s="222"/>
      <c r="GY136" s="222"/>
      <c r="GZ136" s="222"/>
      <c r="HA136" s="222"/>
      <c r="HB136" s="222"/>
      <c r="HC136" s="222"/>
      <c r="HD136" s="222"/>
      <c r="HE136" s="222"/>
      <c r="HF136" s="222"/>
      <c r="HG136" s="222"/>
      <c r="HH136" s="222"/>
      <c r="HI136" s="222"/>
      <c r="HJ136" s="222"/>
      <c r="HK136" s="222"/>
      <c r="HL136" s="222"/>
      <c r="HM136" s="222"/>
      <c r="HN136" s="222"/>
      <c r="HO136" s="222"/>
      <c r="HP136" s="222"/>
      <c r="HQ136" s="222"/>
      <c r="HR136" s="222"/>
    </row>
    <row r="137" spans="1:226" ht="21" customHeight="1" x14ac:dyDescent="0.2">
      <c r="A137" s="168" t="s">
        <v>313</v>
      </c>
      <c r="B137" s="127">
        <v>10</v>
      </c>
      <c r="C137" s="169" t="s">
        <v>310</v>
      </c>
      <c r="D137" s="26">
        <v>500000000</v>
      </c>
      <c r="E137" s="23">
        <v>0</v>
      </c>
      <c r="F137" s="23">
        <v>0</v>
      </c>
      <c r="G137" s="26">
        <f t="shared" si="91"/>
        <v>500000000</v>
      </c>
      <c r="H137" s="26">
        <v>28500000</v>
      </c>
      <c r="I137" s="26">
        <v>50500000</v>
      </c>
      <c r="J137" s="26">
        <v>372500000</v>
      </c>
      <c r="K137" s="26">
        <v>0</v>
      </c>
      <c r="L137" s="26">
        <v>0</v>
      </c>
      <c r="M137" s="23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f t="shared" si="95"/>
        <v>451500000</v>
      </c>
      <c r="U137" s="26">
        <v>28500000</v>
      </c>
      <c r="V137" s="26">
        <v>0</v>
      </c>
      <c r="W137" s="26">
        <v>50500000</v>
      </c>
      <c r="X137" s="26">
        <v>0</v>
      </c>
      <c r="Y137" s="26">
        <v>0</v>
      </c>
      <c r="Z137" s="23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f t="shared" si="92"/>
        <v>79000000</v>
      </c>
      <c r="AH137" s="26">
        <v>0</v>
      </c>
      <c r="AI137" s="26">
        <v>1520000</v>
      </c>
      <c r="AJ137" s="26">
        <v>5700000</v>
      </c>
      <c r="AK137" s="26">
        <v>0</v>
      </c>
      <c r="AL137" s="26">
        <v>0</v>
      </c>
      <c r="AM137" s="23">
        <v>0</v>
      </c>
      <c r="AN137" s="26">
        <v>0</v>
      </c>
      <c r="AO137" s="26">
        <v>0</v>
      </c>
      <c r="AP137" s="26">
        <v>0</v>
      </c>
      <c r="AQ137" s="26">
        <v>0</v>
      </c>
      <c r="AR137" s="26">
        <v>0</v>
      </c>
      <c r="AS137" s="26">
        <v>0</v>
      </c>
      <c r="AT137" s="26">
        <f t="shared" si="93"/>
        <v>7220000</v>
      </c>
      <c r="AU137" s="26">
        <v>0</v>
      </c>
      <c r="AV137" s="26">
        <v>1520000</v>
      </c>
      <c r="AW137" s="26">
        <v>5700000</v>
      </c>
      <c r="AX137" s="26">
        <v>0</v>
      </c>
      <c r="AY137" s="26">
        <v>0</v>
      </c>
      <c r="AZ137" s="23">
        <v>0</v>
      </c>
      <c r="BA137" s="26">
        <v>0</v>
      </c>
      <c r="BB137" s="26">
        <v>0</v>
      </c>
      <c r="BC137" s="26">
        <v>0</v>
      </c>
      <c r="BD137" s="26">
        <v>0</v>
      </c>
      <c r="BE137" s="26">
        <v>0</v>
      </c>
      <c r="BF137" s="26">
        <v>0</v>
      </c>
      <c r="BG137" s="26">
        <f t="shared" si="94"/>
        <v>7220000</v>
      </c>
      <c r="BH137" s="238"/>
    </row>
    <row r="138" spans="1:226" s="10" customFormat="1" ht="12.75" x14ac:dyDescent="0.2">
      <c r="A138" s="263" t="s">
        <v>314</v>
      </c>
      <c r="B138" s="263"/>
      <c r="C138" s="263"/>
      <c r="D138" s="99">
        <f t="shared" ref="D138:BG138" si="96">+D126+D7</f>
        <v>348316432103</v>
      </c>
      <c r="E138" s="99">
        <f t="shared" si="96"/>
        <v>528618183</v>
      </c>
      <c r="F138" s="99">
        <f t="shared" si="96"/>
        <v>528618183</v>
      </c>
      <c r="G138" s="99">
        <f t="shared" si="96"/>
        <v>348316432103</v>
      </c>
      <c r="H138" s="99">
        <f t="shared" si="96"/>
        <v>293882808556.54004</v>
      </c>
      <c r="I138" s="99">
        <f t="shared" si="96"/>
        <v>27184359658.119995</v>
      </c>
      <c r="J138" s="99">
        <f t="shared" si="96"/>
        <v>9846429763.9699993</v>
      </c>
      <c r="K138" s="99">
        <f t="shared" si="96"/>
        <v>0</v>
      </c>
      <c r="L138" s="99">
        <f t="shared" si="96"/>
        <v>0</v>
      </c>
      <c r="M138" s="99">
        <f t="shared" si="96"/>
        <v>0</v>
      </c>
      <c r="N138" s="99">
        <f t="shared" si="96"/>
        <v>0</v>
      </c>
      <c r="O138" s="99">
        <f t="shared" si="96"/>
        <v>0</v>
      </c>
      <c r="P138" s="99">
        <f t="shared" si="96"/>
        <v>0</v>
      </c>
      <c r="Q138" s="99">
        <f t="shared" si="96"/>
        <v>0</v>
      </c>
      <c r="R138" s="99">
        <f t="shared" si="96"/>
        <v>0</v>
      </c>
      <c r="S138" s="99">
        <f t="shared" si="96"/>
        <v>0</v>
      </c>
      <c r="T138" s="99">
        <f t="shared" si="96"/>
        <v>330913597978.63</v>
      </c>
      <c r="U138" s="99">
        <f t="shared" si="96"/>
        <v>110196938439.87001</v>
      </c>
      <c r="V138" s="99">
        <f t="shared" si="96"/>
        <v>37436714380.389999</v>
      </c>
      <c r="W138" s="99">
        <f t="shared" si="96"/>
        <v>24399393125.110001</v>
      </c>
      <c r="X138" s="99">
        <f t="shared" si="96"/>
        <v>0</v>
      </c>
      <c r="Y138" s="99">
        <f t="shared" si="96"/>
        <v>0</v>
      </c>
      <c r="Z138" s="99">
        <f t="shared" si="96"/>
        <v>0</v>
      </c>
      <c r="AA138" s="99">
        <f t="shared" si="96"/>
        <v>0</v>
      </c>
      <c r="AB138" s="99">
        <f t="shared" si="96"/>
        <v>0</v>
      </c>
      <c r="AC138" s="99">
        <f t="shared" si="96"/>
        <v>0</v>
      </c>
      <c r="AD138" s="99">
        <f t="shared" si="96"/>
        <v>0</v>
      </c>
      <c r="AE138" s="99">
        <f t="shared" si="96"/>
        <v>0</v>
      </c>
      <c r="AF138" s="99">
        <f t="shared" si="96"/>
        <v>0</v>
      </c>
      <c r="AG138" s="99">
        <f t="shared" si="96"/>
        <v>172033045945.37</v>
      </c>
      <c r="AH138" s="99">
        <f t="shared" si="96"/>
        <v>9227898667.8199997</v>
      </c>
      <c r="AI138" s="99">
        <f t="shared" si="96"/>
        <v>18410267649.41</v>
      </c>
      <c r="AJ138" s="99">
        <f t="shared" si="96"/>
        <v>25263243550.199997</v>
      </c>
      <c r="AK138" s="99">
        <f t="shared" si="96"/>
        <v>0</v>
      </c>
      <c r="AL138" s="99">
        <f t="shared" si="96"/>
        <v>0</v>
      </c>
      <c r="AM138" s="99">
        <f t="shared" si="96"/>
        <v>0</v>
      </c>
      <c r="AN138" s="99">
        <f t="shared" si="96"/>
        <v>0</v>
      </c>
      <c r="AO138" s="99">
        <f t="shared" si="96"/>
        <v>0</v>
      </c>
      <c r="AP138" s="99">
        <f t="shared" si="96"/>
        <v>0</v>
      </c>
      <c r="AQ138" s="99">
        <f t="shared" si="96"/>
        <v>0</v>
      </c>
      <c r="AR138" s="99">
        <f t="shared" si="96"/>
        <v>0</v>
      </c>
      <c r="AS138" s="99">
        <f t="shared" si="96"/>
        <v>0</v>
      </c>
      <c r="AT138" s="99">
        <f t="shared" si="96"/>
        <v>52901409867.429993</v>
      </c>
      <c r="AU138" s="99">
        <f t="shared" si="96"/>
        <v>9227815288.8199997</v>
      </c>
      <c r="AV138" s="99">
        <f t="shared" si="96"/>
        <v>18406759186.41</v>
      </c>
      <c r="AW138" s="99">
        <f t="shared" si="96"/>
        <v>25266835392.199997</v>
      </c>
      <c r="AX138" s="99">
        <f t="shared" si="96"/>
        <v>0</v>
      </c>
      <c r="AY138" s="99">
        <f t="shared" si="96"/>
        <v>0</v>
      </c>
      <c r="AZ138" s="99">
        <f t="shared" si="96"/>
        <v>0</v>
      </c>
      <c r="BA138" s="99">
        <f t="shared" si="96"/>
        <v>0</v>
      </c>
      <c r="BB138" s="99">
        <f t="shared" si="96"/>
        <v>0</v>
      </c>
      <c r="BC138" s="99">
        <f t="shared" si="96"/>
        <v>0</v>
      </c>
      <c r="BD138" s="99">
        <f t="shared" si="96"/>
        <v>0</v>
      </c>
      <c r="BE138" s="99">
        <f t="shared" si="96"/>
        <v>0</v>
      </c>
      <c r="BF138" s="99">
        <f t="shared" si="96"/>
        <v>0</v>
      </c>
      <c r="BG138" s="99">
        <f t="shared" si="96"/>
        <v>52901409867.429993</v>
      </c>
      <c r="BH138" s="238"/>
      <c r="BI138" s="216"/>
      <c r="BJ138" s="216"/>
      <c r="BK138" s="216"/>
      <c r="BL138" s="216"/>
      <c r="BM138" s="216"/>
      <c r="BN138" s="216"/>
      <c r="BO138" s="216"/>
      <c r="BP138" s="216"/>
      <c r="BQ138" s="216"/>
      <c r="BR138" s="216"/>
      <c r="BS138" s="216"/>
      <c r="BT138" s="216"/>
      <c r="BU138" s="216"/>
      <c r="BV138" s="216"/>
      <c r="BW138" s="216"/>
      <c r="BX138" s="216"/>
      <c r="BY138" s="216"/>
      <c r="BZ138" s="216"/>
      <c r="CA138" s="216"/>
      <c r="CB138" s="216"/>
      <c r="CC138" s="216"/>
      <c r="CD138" s="216"/>
      <c r="CE138" s="216"/>
      <c r="CF138" s="216"/>
      <c r="CG138" s="216"/>
      <c r="CH138" s="216"/>
      <c r="CI138" s="216"/>
      <c r="CJ138" s="216"/>
      <c r="CK138" s="216"/>
      <c r="CL138" s="216"/>
      <c r="CM138" s="216"/>
      <c r="CN138" s="216"/>
      <c r="CO138" s="216"/>
      <c r="CP138" s="216"/>
      <c r="CQ138" s="216"/>
      <c r="CR138" s="216"/>
      <c r="CS138" s="216"/>
      <c r="CT138" s="216"/>
      <c r="CU138" s="216"/>
      <c r="CV138" s="216"/>
      <c r="CW138" s="216"/>
      <c r="CX138" s="216"/>
      <c r="CY138" s="216"/>
      <c r="CZ138" s="216"/>
      <c r="DA138" s="216"/>
      <c r="DB138" s="216"/>
      <c r="DC138" s="216"/>
      <c r="DD138" s="216"/>
      <c r="DE138" s="216"/>
      <c r="DF138" s="216"/>
      <c r="DG138" s="216"/>
      <c r="DH138" s="216"/>
      <c r="DI138" s="216"/>
      <c r="DJ138" s="216"/>
      <c r="DK138" s="216"/>
      <c r="DL138" s="216"/>
      <c r="DM138" s="216"/>
      <c r="DN138" s="216"/>
      <c r="DO138" s="216"/>
      <c r="DP138" s="216"/>
      <c r="DQ138" s="216"/>
      <c r="DR138" s="216"/>
      <c r="DS138" s="216"/>
      <c r="DT138" s="216"/>
      <c r="DU138" s="216"/>
      <c r="DV138" s="216"/>
      <c r="DW138" s="216"/>
      <c r="DX138" s="216"/>
      <c r="DY138" s="216"/>
      <c r="DZ138" s="216"/>
      <c r="EA138" s="216"/>
      <c r="EB138" s="216"/>
      <c r="EC138" s="216"/>
      <c r="ED138" s="216"/>
      <c r="EE138" s="216"/>
      <c r="EF138" s="216"/>
      <c r="EG138" s="216"/>
      <c r="EH138" s="216"/>
      <c r="EI138" s="216"/>
      <c r="EJ138" s="216"/>
      <c r="EK138" s="216"/>
      <c r="EL138" s="216"/>
      <c r="EM138" s="216"/>
      <c r="EN138" s="216"/>
      <c r="EO138" s="216"/>
      <c r="EP138" s="216"/>
      <c r="EQ138" s="216"/>
      <c r="ER138" s="216"/>
      <c r="ES138" s="216"/>
      <c r="ET138" s="216"/>
      <c r="EU138" s="216"/>
      <c r="EV138" s="216"/>
      <c r="EW138" s="216"/>
      <c r="EX138" s="216"/>
      <c r="EY138" s="216"/>
      <c r="EZ138" s="216"/>
      <c r="FA138" s="216"/>
      <c r="FB138" s="216"/>
      <c r="FC138" s="216"/>
      <c r="FD138" s="216"/>
      <c r="FE138" s="216"/>
      <c r="FF138" s="216"/>
      <c r="FG138" s="216"/>
      <c r="FH138" s="216"/>
      <c r="FI138" s="216"/>
      <c r="FJ138" s="216"/>
      <c r="FK138" s="216"/>
      <c r="FL138" s="216"/>
      <c r="FM138" s="216"/>
      <c r="FN138" s="216"/>
      <c r="FO138" s="216"/>
      <c r="FP138" s="216"/>
      <c r="FQ138" s="216"/>
      <c r="FR138" s="216"/>
      <c r="FS138" s="216"/>
      <c r="FT138" s="216"/>
      <c r="FU138" s="216"/>
      <c r="FV138" s="216"/>
      <c r="FW138" s="216"/>
      <c r="FX138" s="216"/>
      <c r="FY138" s="216"/>
      <c r="FZ138" s="216"/>
      <c r="GA138" s="216"/>
      <c r="GB138" s="216"/>
      <c r="GC138" s="216"/>
      <c r="GD138" s="216"/>
      <c r="GE138" s="216"/>
      <c r="GF138" s="216"/>
      <c r="GG138" s="216"/>
      <c r="GH138" s="216"/>
      <c r="GI138" s="216"/>
      <c r="GJ138" s="216"/>
      <c r="GK138" s="216"/>
      <c r="GL138" s="216"/>
      <c r="GM138" s="216"/>
      <c r="GN138" s="216"/>
      <c r="GO138" s="216"/>
      <c r="GP138" s="216"/>
      <c r="GQ138" s="216"/>
      <c r="GR138" s="216"/>
      <c r="GS138" s="216"/>
      <c r="GT138" s="216"/>
      <c r="GU138" s="216"/>
      <c r="GV138" s="216"/>
      <c r="GW138" s="216"/>
      <c r="GX138" s="216"/>
      <c r="GY138" s="216"/>
      <c r="GZ138" s="216"/>
      <c r="HA138" s="216"/>
      <c r="HB138" s="216"/>
      <c r="HC138" s="216"/>
      <c r="HD138" s="216"/>
      <c r="HE138" s="216"/>
      <c r="HF138" s="216"/>
      <c r="HG138" s="216"/>
      <c r="HH138" s="216"/>
      <c r="HI138" s="216"/>
      <c r="HJ138" s="216"/>
      <c r="HK138" s="216"/>
      <c r="HL138" s="216"/>
      <c r="HM138" s="216"/>
      <c r="HN138" s="216"/>
      <c r="HO138" s="216"/>
      <c r="HP138" s="216"/>
      <c r="HQ138" s="216"/>
      <c r="HR138" s="216"/>
    </row>
    <row r="139" spans="1:226" s="212" customFormat="1" x14ac:dyDescent="0.2">
      <c r="B139" s="211"/>
      <c r="BH139" s="230"/>
    </row>
    <row r="140" spans="1:226" s="212" customFormat="1" x14ac:dyDescent="0.2">
      <c r="B140" s="21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  <c r="AA140" s="231"/>
      <c r="AB140" s="231"/>
      <c r="AC140" s="231"/>
      <c r="AD140" s="231"/>
      <c r="AE140" s="231"/>
      <c r="AF140" s="231"/>
      <c r="AG140" s="231"/>
      <c r="AH140" s="231"/>
      <c r="AI140" s="231"/>
      <c r="AJ140" s="232"/>
      <c r="AK140" s="231"/>
      <c r="AL140" s="231"/>
      <c r="AM140" s="231"/>
      <c r="AN140" s="231"/>
      <c r="AO140" s="231"/>
      <c r="AP140" s="231"/>
      <c r="AQ140" s="231"/>
      <c r="AR140" s="231"/>
      <c r="AS140" s="231"/>
      <c r="AT140" s="231"/>
      <c r="AU140" s="231"/>
      <c r="AV140" s="231"/>
      <c r="AW140" s="231"/>
      <c r="AX140" s="231"/>
      <c r="AY140" s="231"/>
      <c r="AZ140" s="231"/>
      <c r="BA140" s="231"/>
      <c r="BB140" s="231"/>
      <c r="BC140" s="231"/>
      <c r="BD140" s="231"/>
      <c r="BE140" s="231"/>
      <c r="BF140" s="231"/>
      <c r="BG140" s="231"/>
      <c r="BH140" s="230"/>
    </row>
    <row r="141" spans="1:226" s="212" customFormat="1" ht="13.5" customHeight="1" x14ac:dyDescent="0.2">
      <c r="B141" s="211"/>
      <c r="R141" s="232"/>
      <c r="AV141" s="212">
        <v>18406759186.41</v>
      </c>
      <c r="BH141" s="230"/>
    </row>
    <row r="142" spans="1:226" s="212" customFormat="1" ht="13.5" customHeight="1" x14ac:dyDescent="0.2">
      <c r="B142" s="211"/>
      <c r="AB142" s="233"/>
      <c r="BH142" s="230"/>
    </row>
    <row r="143" spans="1:226" s="212" customFormat="1" ht="13.5" customHeight="1" x14ac:dyDescent="0.2">
      <c r="B143" s="211"/>
      <c r="AB143" s="233"/>
      <c r="BH143" s="230"/>
    </row>
    <row r="144" spans="1:226" s="212" customFormat="1" ht="13.5" customHeight="1" x14ac:dyDescent="0.2">
      <c r="B144" s="21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  <c r="AA144" s="231"/>
      <c r="AB144" s="234"/>
      <c r="AD144" s="231"/>
      <c r="AE144" s="231"/>
      <c r="AF144" s="231"/>
      <c r="AG144" s="231"/>
      <c r="AH144" s="231"/>
      <c r="AI144" s="231"/>
      <c r="AJ144" s="231"/>
      <c r="AK144" s="231"/>
      <c r="AL144" s="231"/>
      <c r="AM144" s="231"/>
      <c r="AN144" s="231"/>
      <c r="AO144" s="231"/>
      <c r="AP144" s="231"/>
      <c r="AQ144" s="231"/>
      <c r="AR144" s="231"/>
      <c r="AS144" s="231"/>
      <c r="AT144" s="231"/>
      <c r="AU144" s="231"/>
      <c r="AV144" s="231"/>
      <c r="AW144" s="231"/>
      <c r="AX144" s="231"/>
      <c r="AY144" s="231"/>
      <c r="AZ144" s="231"/>
      <c r="BA144" s="231"/>
      <c r="BB144" s="231"/>
      <c r="BC144" s="231"/>
      <c r="BD144" s="231"/>
      <c r="BE144" s="231"/>
      <c r="BF144" s="231"/>
      <c r="BG144" s="231"/>
      <c r="BH144" s="230"/>
    </row>
    <row r="145" spans="2:60" s="212" customFormat="1" ht="13.5" customHeight="1" x14ac:dyDescent="0.2">
      <c r="B145" s="1" t="s">
        <v>329</v>
      </c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  <c r="AA145" s="231"/>
      <c r="AB145" s="234"/>
      <c r="AD145" s="231"/>
      <c r="AE145" s="231"/>
      <c r="AF145" s="231"/>
      <c r="AG145" s="231"/>
      <c r="AH145" s="231"/>
      <c r="AI145" s="231"/>
      <c r="AJ145" s="231"/>
      <c r="AK145" s="231"/>
      <c r="AL145" s="231"/>
      <c r="AM145" s="231"/>
      <c r="AN145" s="231"/>
      <c r="AO145" s="231"/>
      <c r="AP145" s="231"/>
      <c r="AQ145" s="231"/>
      <c r="AR145" s="231"/>
      <c r="AS145" s="231"/>
      <c r="AT145" s="231"/>
      <c r="AU145" s="231"/>
      <c r="AV145" s="231"/>
      <c r="AW145" s="231"/>
      <c r="AX145" s="231"/>
      <c r="AY145" s="231"/>
      <c r="AZ145" s="231"/>
      <c r="BA145" s="231"/>
      <c r="BB145" s="231"/>
      <c r="BC145" s="231"/>
      <c r="BD145" s="231"/>
      <c r="BE145" s="231"/>
      <c r="BF145" s="231"/>
      <c r="BG145" s="231"/>
      <c r="BH145" s="230"/>
    </row>
    <row r="146" spans="2:60" s="212" customFormat="1" ht="13.5" customHeight="1" x14ac:dyDescent="0.2">
      <c r="B146" s="3" t="s">
        <v>330</v>
      </c>
      <c r="AB146" s="233"/>
      <c r="BH146" s="230"/>
    </row>
    <row r="147" spans="2:60" s="212" customFormat="1" ht="13.5" customHeight="1" x14ac:dyDescent="0.2">
      <c r="B147" s="211"/>
      <c r="AB147" s="233"/>
      <c r="BH147" s="230"/>
    </row>
    <row r="148" spans="2:60" s="212" customFormat="1" ht="13.5" customHeight="1" x14ac:dyDescent="0.2">
      <c r="B148" s="211"/>
      <c r="C148" s="235"/>
      <c r="AB148" s="233"/>
    </row>
    <row r="149" spans="2:60" s="212" customFormat="1" ht="13.5" customHeight="1" x14ac:dyDescent="0.2">
      <c r="B149" s="211"/>
      <c r="C149" s="235"/>
      <c r="AB149" s="233"/>
    </row>
    <row r="150" spans="2:60" s="212" customFormat="1" ht="13.5" customHeight="1" x14ac:dyDescent="0.2">
      <c r="B150" s="211"/>
      <c r="C150" s="235"/>
      <c r="R150" s="236"/>
    </row>
    <row r="151" spans="2:60" s="212" customFormat="1" ht="13.5" customHeight="1" x14ac:dyDescent="0.2">
      <c r="B151" s="211"/>
      <c r="C151" s="235"/>
      <c r="R151" s="236"/>
    </row>
    <row r="152" spans="2:60" s="212" customFormat="1" x14ac:dyDescent="0.2">
      <c r="B152" s="211"/>
      <c r="C152" s="235"/>
      <c r="D152" s="244"/>
    </row>
    <row r="153" spans="2:60" s="212" customFormat="1" x14ac:dyDescent="0.2">
      <c r="B153" s="211"/>
      <c r="C153" s="235"/>
    </row>
    <row r="154" spans="2:60" s="212" customFormat="1" x14ac:dyDescent="0.2">
      <c r="B154" s="211"/>
      <c r="BH154" s="230"/>
    </row>
    <row r="155" spans="2:60" s="212" customFormat="1" x14ac:dyDescent="0.2">
      <c r="B155" s="211"/>
      <c r="C155" s="235"/>
      <c r="BH155" s="230"/>
    </row>
    <row r="156" spans="2:60" s="212" customFormat="1" x14ac:dyDescent="0.2">
      <c r="B156" s="211"/>
      <c r="BH156" s="230"/>
    </row>
    <row r="157" spans="2:60" s="212" customFormat="1" x14ac:dyDescent="0.2">
      <c r="B157" s="211"/>
      <c r="C157" s="235"/>
      <c r="BH157" s="230"/>
    </row>
    <row r="158" spans="2:60" s="212" customFormat="1" x14ac:dyDescent="0.2">
      <c r="B158" s="211"/>
      <c r="BH158" s="230"/>
    </row>
    <row r="159" spans="2:60" s="212" customFormat="1" x14ac:dyDescent="0.2">
      <c r="B159" s="211"/>
      <c r="BH159" s="230"/>
    </row>
    <row r="160" spans="2:60" s="212" customFormat="1" x14ac:dyDescent="0.2">
      <c r="B160" s="211"/>
      <c r="C160" s="235"/>
      <c r="BH160" s="230"/>
    </row>
    <row r="161" spans="2:60" s="212" customFormat="1" x14ac:dyDescent="0.2">
      <c r="B161" s="211"/>
      <c r="BH161" s="230"/>
    </row>
    <row r="162" spans="2:60" s="212" customFormat="1" x14ac:dyDescent="0.2">
      <c r="B162" s="211"/>
      <c r="BH162" s="230"/>
    </row>
    <row r="163" spans="2:60" s="212" customFormat="1" x14ac:dyDescent="0.2">
      <c r="B163" s="211"/>
      <c r="C163" s="235"/>
      <c r="BH163" s="230"/>
    </row>
    <row r="164" spans="2:60" s="212" customFormat="1" x14ac:dyDescent="0.2">
      <c r="B164" s="211"/>
      <c r="BH164" s="230"/>
    </row>
    <row r="165" spans="2:60" s="212" customFormat="1" x14ac:dyDescent="0.2">
      <c r="B165" s="211"/>
      <c r="BH165" s="230"/>
    </row>
    <row r="166" spans="2:60" s="212" customFormat="1" x14ac:dyDescent="0.2">
      <c r="B166" s="211"/>
      <c r="BH166" s="230"/>
    </row>
    <row r="167" spans="2:60" s="212" customFormat="1" x14ac:dyDescent="0.2">
      <c r="B167" s="211"/>
      <c r="BH167" s="230"/>
    </row>
    <row r="168" spans="2:60" s="212" customFormat="1" x14ac:dyDescent="0.2">
      <c r="B168" s="211"/>
      <c r="BH168" s="230"/>
    </row>
    <row r="169" spans="2:60" s="212" customFormat="1" x14ac:dyDescent="0.2">
      <c r="B169" s="211"/>
      <c r="BH169" s="230"/>
    </row>
    <row r="170" spans="2:60" s="212" customFormat="1" x14ac:dyDescent="0.2">
      <c r="B170" s="211"/>
      <c r="BH170" s="230"/>
    </row>
    <row r="171" spans="2:60" s="212" customFormat="1" x14ac:dyDescent="0.2">
      <c r="B171" s="211"/>
      <c r="BH171" s="230"/>
    </row>
    <row r="172" spans="2:60" s="212" customFormat="1" x14ac:dyDescent="0.2">
      <c r="B172" s="211"/>
      <c r="BH172" s="230"/>
    </row>
    <row r="173" spans="2:60" s="212" customFormat="1" x14ac:dyDescent="0.2">
      <c r="B173" s="211"/>
      <c r="BH173" s="230"/>
    </row>
    <row r="174" spans="2:60" s="212" customFormat="1" x14ac:dyDescent="0.2">
      <c r="B174" s="211"/>
      <c r="BH174" s="230"/>
    </row>
    <row r="175" spans="2:60" s="212" customFormat="1" x14ac:dyDescent="0.2">
      <c r="B175" s="211"/>
      <c r="BH175" s="230"/>
    </row>
    <row r="176" spans="2:60" s="212" customFormat="1" x14ac:dyDescent="0.2">
      <c r="B176" s="211"/>
      <c r="BH176" s="230"/>
    </row>
    <row r="177" spans="2:60" s="212" customFormat="1" x14ac:dyDescent="0.2">
      <c r="B177" s="211"/>
      <c r="BH177" s="230"/>
    </row>
    <row r="178" spans="2:60" s="212" customFormat="1" x14ac:dyDescent="0.2">
      <c r="B178" s="211"/>
      <c r="BH178" s="230"/>
    </row>
    <row r="179" spans="2:60" s="212" customFormat="1" x14ac:dyDescent="0.2">
      <c r="B179" s="211"/>
      <c r="BH179" s="230"/>
    </row>
    <row r="180" spans="2:60" s="212" customFormat="1" x14ac:dyDescent="0.2">
      <c r="B180" s="211"/>
      <c r="BH180" s="230"/>
    </row>
    <row r="181" spans="2:60" s="212" customFormat="1" x14ac:dyDescent="0.2">
      <c r="B181" s="211"/>
      <c r="BH181" s="230"/>
    </row>
    <row r="182" spans="2:60" s="212" customFormat="1" x14ac:dyDescent="0.2">
      <c r="B182" s="211"/>
      <c r="BH182" s="230"/>
    </row>
    <row r="183" spans="2:60" s="212" customFormat="1" x14ac:dyDescent="0.2">
      <c r="B183" s="211"/>
      <c r="BH183" s="230"/>
    </row>
    <row r="184" spans="2:60" s="212" customFormat="1" x14ac:dyDescent="0.2">
      <c r="B184" s="211"/>
      <c r="BH184" s="230"/>
    </row>
    <row r="185" spans="2:60" s="212" customFormat="1" x14ac:dyDescent="0.2">
      <c r="B185" s="211"/>
      <c r="BH185" s="230"/>
    </row>
    <row r="186" spans="2:60" s="212" customFormat="1" x14ac:dyDescent="0.2">
      <c r="B186" s="211"/>
      <c r="BH186" s="230"/>
    </row>
    <row r="187" spans="2:60" s="212" customFormat="1" x14ac:dyDescent="0.2">
      <c r="B187" s="211"/>
      <c r="BH187" s="230"/>
    </row>
    <row r="188" spans="2:60" s="212" customFormat="1" x14ac:dyDescent="0.2">
      <c r="B188" s="211"/>
      <c r="BH188" s="230"/>
    </row>
    <row r="189" spans="2:60" s="212" customFormat="1" x14ac:dyDescent="0.2">
      <c r="B189" s="211"/>
      <c r="BH189" s="230"/>
    </row>
    <row r="190" spans="2:60" s="212" customFormat="1" x14ac:dyDescent="0.2">
      <c r="B190" s="211"/>
      <c r="BH190" s="230"/>
    </row>
    <row r="191" spans="2:60" s="212" customFormat="1" x14ac:dyDescent="0.2">
      <c r="B191" s="211"/>
      <c r="BH191" s="230"/>
    </row>
    <row r="192" spans="2:60" s="212" customFormat="1" x14ac:dyDescent="0.2">
      <c r="B192" s="211"/>
      <c r="BH192" s="230"/>
    </row>
    <row r="193" spans="2:60" s="212" customFormat="1" x14ac:dyDescent="0.2">
      <c r="B193" s="211"/>
      <c r="BH193" s="230"/>
    </row>
    <row r="194" spans="2:60" s="212" customFormat="1" x14ac:dyDescent="0.2">
      <c r="B194" s="211"/>
      <c r="BH194" s="230"/>
    </row>
    <row r="195" spans="2:60" s="212" customFormat="1" x14ac:dyDescent="0.2">
      <c r="B195" s="211"/>
      <c r="BH195" s="230"/>
    </row>
    <row r="196" spans="2:60" s="212" customFormat="1" x14ac:dyDescent="0.2">
      <c r="B196" s="211"/>
      <c r="BH196" s="230"/>
    </row>
    <row r="197" spans="2:60" s="212" customFormat="1" x14ac:dyDescent="0.2">
      <c r="B197" s="211"/>
      <c r="BH197" s="230"/>
    </row>
    <row r="198" spans="2:60" s="212" customFormat="1" x14ac:dyDescent="0.2">
      <c r="B198" s="211"/>
      <c r="BH198" s="230"/>
    </row>
    <row r="199" spans="2:60" s="212" customFormat="1" x14ac:dyDescent="0.2">
      <c r="B199" s="211"/>
      <c r="BH199" s="230"/>
    </row>
    <row r="200" spans="2:60" s="212" customFormat="1" x14ac:dyDescent="0.2">
      <c r="B200" s="211"/>
      <c r="BH200" s="230"/>
    </row>
    <row r="201" spans="2:60" s="212" customFormat="1" x14ac:dyDescent="0.2">
      <c r="B201" s="211"/>
      <c r="BH201" s="230"/>
    </row>
    <row r="202" spans="2:60" s="212" customFormat="1" x14ac:dyDescent="0.2">
      <c r="B202" s="211"/>
      <c r="BH202" s="230"/>
    </row>
    <row r="203" spans="2:60" s="212" customFormat="1" x14ac:dyDescent="0.2">
      <c r="B203" s="211"/>
      <c r="BH203" s="230"/>
    </row>
    <row r="204" spans="2:60" s="212" customFormat="1" x14ac:dyDescent="0.2">
      <c r="B204" s="211"/>
      <c r="BH204" s="230"/>
    </row>
    <row r="205" spans="2:60" s="212" customFormat="1" x14ac:dyDescent="0.2">
      <c r="B205" s="211"/>
      <c r="BH205" s="230"/>
    </row>
    <row r="206" spans="2:60" s="212" customFormat="1" x14ac:dyDescent="0.2">
      <c r="B206" s="211"/>
      <c r="BH206" s="230"/>
    </row>
    <row r="207" spans="2:60" s="212" customFormat="1" x14ac:dyDescent="0.2">
      <c r="B207" s="211"/>
      <c r="BH207" s="230"/>
    </row>
    <row r="208" spans="2:60" s="212" customFormat="1" x14ac:dyDescent="0.2">
      <c r="B208" s="211"/>
      <c r="BH208" s="230"/>
    </row>
    <row r="209" spans="2:60" s="212" customFormat="1" x14ac:dyDescent="0.2">
      <c r="B209" s="211"/>
      <c r="BH209" s="230"/>
    </row>
    <row r="210" spans="2:60" s="212" customFormat="1" x14ac:dyDescent="0.2">
      <c r="B210" s="211"/>
      <c r="BH210" s="230"/>
    </row>
    <row r="211" spans="2:60" s="212" customFormat="1" x14ac:dyDescent="0.2">
      <c r="B211" s="211"/>
      <c r="BH211" s="230"/>
    </row>
    <row r="212" spans="2:60" s="212" customFormat="1" x14ac:dyDescent="0.2">
      <c r="B212" s="211"/>
      <c r="BH212" s="230"/>
    </row>
    <row r="213" spans="2:60" s="212" customFormat="1" x14ac:dyDescent="0.2">
      <c r="B213" s="211"/>
      <c r="BH213" s="230"/>
    </row>
    <row r="214" spans="2:60" s="212" customFormat="1" x14ac:dyDescent="0.2">
      <c r="B214" s="211"/>
      <c r="BH214" s="230"/>
    </row>
    <row r="215" spans="2:60" s="212" customFormat="1" x14ac:dyDescent="0.2">
      <c r="B215" s="211"/>
      <c r="BH215" s="230"/>
    </row>
    <row r="216" spans="2:60" s="212" customFormat="1" x14ac:dyDescent="0.2">
      <c r="B216" s="211"/>
      <c r="BH216" s="230"/>
    </row>
    <row r="217" spans="2:60" s="212" customFormat="1" x14ac:dyDescent="0.2">
      <c r="B217" s="211"/>
      <c r="BH217" s="230"/>
    </row>
    <row r="218" spans="2:60" s="212" customFormat="1" x14ac:dyDescent="0.2">
      <c r="B218" s="211"/>
      <c r="BH218" s="230"/>
    </row>
    <row r="219" spans="2:60" s="212" customFormat="1" x14ac:dyDescent="0.2">
      <c r="B219" s="211"/>
      <c r="BH219" s="230"/>
    </row>
    <row r="220" spans="2:60" s="212" customFormat="1" x14ac:dyDescent="0.2">
      <c r="B220" s="211"/>
      <c r="BH220" s="230"/>
    </row>
    <row r="221" spans="2:60" s="212" customFormat="1" x14ac:dyDescent="0.2">
      <c r="B221" s="211"/>
      <c r="BH221" s="230"/>
    </row>
    <row r="222" spans="2:60" s="212" customFormat="1" x14ac:dyDescent="0.2">
      <c r="B222" s="211"/>
      <c r="BH222" s="230"/>
    </row>
    <row r="223" spans="2:60" s="212" customFormat="1" x14ac:dyDescent="0.2">
      <c r="B223" s="211"/>
      <c r="BH223" s="230"/>
    </row>
    <row r="224" spans="2:60" s="212" customFormat="1" x14ac:dyDescent="0.2">
      <c r="B224" s="211"/>
      <c r="BH224" s="230"/>
    </row>
    <row r="225" spans="2:60" s="212" customFormat="1" x14ac:dyDescent="0.2">
      <c r="B225" s="211"/>
      <c r="BH225" s="230"/>
    </row>
    <row r="226" spans="2:60" s="212" customFormat="1" x14ac:dyDescent="0.2">
      <c r="B226" s="211"/>
      <c r="BH226" s="230"/>
    </row>
    <row r="227" spans="2:60" s="212" customFormat="1" x14ac:dyDescent="0.2">
      <c r="B227" s="211"/>
      <c r="BH227" s="230"/>
    </row>
    <row r="228" spans="2:60" s="212" customFormat="1" x14ac:dyDescent="0.2">
      <c r="B228" s="211"/>
      <c r="BH228" s="230"/>
    </row>
    <row r="229" spans="2:60" s="212" customFormat="1" x14ac:dyDescent="0.2">
      <c r="B229" s="211"/>
      <c r="BH229" s="230"/>
    </row>
    <row r="230" spans="2:60" s="212" customFormat="1" x14ac:dyDescent="0.2">
      <c r="B230" s="211"/>
      <c r="BH230" s="230"/>
    </row>
    <row r="231" spans="2:60" s="212" customFormat="1" x14ac:dyDescent="0.2">
      <c r="B231" s="211"/>
      <c r="BH231" s="230"/>
    </row>
    <row r="232" spans="2:60" s="212" customFormat="1" x14ac:dyDescent="0.2">
      <c r="B232" s="211"/>
      <c r="BH232" s="230"/>
    </row>
    <row r="233" spans="2:60" s="212" customFormat="1" x14ac:dyDescent="0.2">
      <c r="B233" s="211"/>
      <c r="BH233" s="230"/>
    </row>
    <row r="234" spans="2:60" s="212" customFormat="1" x14ac:dyDescent="0.2">
      <c r="B234" s="211"/>
      <c r="BH234" s="230"/>
    </row>
    <row r="235" spans="2:60" s="212" customFormat="1" x14ac:dyDescent="0.2">
      <c r="B235" s="211"/>
      <c r="BH235" s="230"/>
    </row>
    <row r="236" spans="2:60" s="212" customFormat="1" x14ac:dyDescent="0.2">
      <c r="B236" s="211"/>
      <c r="BH236" s="230"/>
    </row>
    <row r="237" spans="2:60" s="212" customFormat="1" x14ac:dyDescent="0.2">
      <c r="B237" s="211"/>
      <c r="BH237" s="230"/>
    </row>
    <row r="238" spans="2:60" s="212" customFormat="1" x14ac:dyDescent="0.2">
      <c r="B238" s="211"/>
      <c r="BH238" s="230"/>
    </row>
    <row r="239" spans="2:60" s="212" customFormat="1" x14ac:dyDescent="0.2">
      <c r="B239" s="211"/>
      <c r="BH239" s="230"/>
    </row>
    <row r="240" spans="2:60" s="212" customFormat="1" x14ac:dyDescent="0.2">
      <c r="B240" s="211"/>
      <c r="BH240" s="230"/>
    </row>
    <row r="241" spans="2:60" s="212" customFormat="1" x14ac:dyDescent="0.2">
      <c r="B241" s="211"/>
      <c r="BH241" s="230"/>
    </row>
    <row r="242" spans="2:60" s="212" customFormat="1" x14ac:dyDescent="0.2">
      <c r="B242" s="211"/>
      <c r="BH242" s="230"/>
    </row>
    <row r="243" spans="2:60" s="212" customFormat="1" x14ac:dyDescent="0.2">
      <c r="B243" s="211"/>
      <c r="BH243" s="230"/>
    </row>
    <row r="244" spans="2:60" s="212" customFormat="1" x14ac:dyDescent="0.2">
      <c r="B244" s="211"/>
      <c r="BH244" s="230"/>
    </row>
    <row r="245" spans="2:60" s="212" customFormat="1" x14ac:dyDescent="0.2">
      <c r="B245" s="211"/>
      <c r="BH245" s="230"/>
    </row>
    <row r="246" spans="2:60" s="212" customFormat="1" x14ac:dyDescent="0.2">
      <c r="B246" s="211"/>
      <c r="BH246" s="230"/>
    </row>
    <row r="247" spans="2:60" s="212" customFormat="1" x14ac:dyDescent="0.2">
      <c r="B247" s="211"/>
      <c r="BH247" s="230"/>
    </row>
    <row r="248" spans="2:60" s="212" customFormat="1" x14ac:dyDescent="0.2">
      <c r="B248" s="211"/>
      <c r="BH248" s="230"/>
    </row>
    <row r="249" spans="2:60" s="212" customFormat="1" x14ac:dyDescent="0.2">
      <c r="B249" s="211"/>
      <c r="BH249" s="230"/>
    </row>
    <row r="250" spans="2:60" s="212" customFormat="1" x14ac:dyDescent="0.2">
      <c r="B250" s="211"/>
      <c r="BH250" s="230"/>
    </row>
    <row r="251" spans="2:60" s="212" customFormat="1" x14ac:dyDescent="0.2">
      <c r="B251" s="211"/>
      <c r="BH251" s="230"/>
    </row>
    <row r="252" spans="2:60" s="212" customFormat="1" x14ac:dyDescent="0.2">
      <c r="B252" s="211"/>
      <c r="BH252" s="230"/>
    </row>
    <row r="253" spans="2:60" s="212" customFormat="1" x14ac:dyDescent="0.2">
      <c r="B253" s="211"/>
      <c r="BH253" s="230"/>
    </row>
    <row r="254" spans="2:60" s="212" customFormat="1" x14ac:dyDescent="0.2">
      <c r="B254" s="211"/>
      <c r="BH254" s="230"/>
    </row>
    <row r="255" spans="2:60" s="212" customFormat="1" x14ac:dyDescent="0.2">
      <c r="B255" s="211"/>
      <c r="BH255" s="230"/>
    </row>
    <row r="256" spans="2:60" s="212" customFormat="1" x14ac:dyDescent="0.2">
      <c r="B256" s="211"/>
      <c r="BH256" s="230"/>
    </row>
    <row r="257" spans="2:60" s="212" customFormat="1" x14ac:dyDescent="0.2">
      <c r="B257" s="211"/>
      <c r="BH257" s="230"/>
    </row>
    <row r="258" spans="2:60" s="212" customFormat="1" x14ac:dyDescent="0.2">
      <c r="B258" s="211"/>
      <c r="BH258" s="230"/>
    </row>
    <row r="259" spans="2:60" s="212" customFormat="1" x14ac:dyDescent="0.2">
      <c r="B259" s="211"/>
      <c r="BH259" s="230"/>
    </row>
    <row r="260" spans="2:60" s="212" customFormat="1" x14ac:dyDescent="0.2">
      <c r="B260" s="211"/>
      <c r="BH260" s="230"/>
    </row>
    <row r="261" spans="2:60" s="212" customFormat="1" x14ac:dyDescent="0.2">
      <c r="B261" s="211"/>
      <c r="BH261" s="230"/>
    </row>
    <row r="262" spans="2:60" s="212" customFormat="1" x14ac:dyDescent="0.2">
      <c r="B262" s="211"/>
      <c r="BH262" s="230"/>
    </row>
    <row r="263" spans="2:60" s="212" customFormat="1" x14ac:dyDescent="0.2">
      <c r="B263" s="211"/>
      <c r="BH263" s="230"/>
    </row>
    <row r="264" spans="2:60" s="212" customFormat="1" x14ac:dyDescent="0.2">
      <c r="B264" s="211"/>
      <c r="BH264" s="230"/>
    </row>
    <row r="265" spans="2:60" s="212" customFormat="1" x14ac:dyDescent="0.2">
      <c r="B265" s="211"/>
      <c r="BH265" s="230"/>
    </row>
    <row r="266" spans="2:60" s="212" customFormat="1" x14ac:dyDescent="0.2">
      <c r="B266" s="211"/>
      <c r="BH266" s="230"/>
    </row>
    <row r="267" spans="2:60" s="212" customFormat="1" x14ac:dyDescent="0.2">
      <c r="B267" s="211"/>
      <c r="BH267" s="230"/>
    </row>
    <row r="268" spans="2:60" s="212" customFormat="1" x14ac:dyDescent="0.2">
      <c r="B268" s="211"/>
      <c r="BH268" s="230"/>
    </row>
    <row r="269" spans="2:60" s="212" customFormat="1" x14ac:dyDescent="0.2">
      <c r="B269" s="211"/>
      <c r="BH269" s="230"/>
    </row>
    <row r="270" spans="2:60" s="212" customFormat="1" x14ac:dyDescent="0.2">
      <c r="B270" s="211"/>
      <c r="BH270" s="230"/>
    </row>
    <row r="271" spans="2:60" s="212" customFormat="1" x14ac:dyDescent="0.2">
      <c r="B271" s="211"/>
      <c r="BH271" s="230"/>
    </row>
    <row r="272" spans="2:60" s="212" customFormat="1" x14ac:dyDescent="0.2">
      <c r="B272" s="211"/>
      <c r="BH272" s="230"/>
    </row>
    <row r="273" spans="2:60" s="212" customFormat="1" x14ac:dyDescent="0.2">
      <c r="B273" s="211"/>
      <c r="BH273" s="230"/>
    </row>
    <row r="274" spans="2:60" s="212" customFormat="1" x14ac:dyDescent="0.2">
      <c r="B274" s="211"/>
      <c r="BH274" s="230"/>
    </row>
    <row r="275" spans="2:60" s="212" customFormat="1" x14ac:dyDescent="0.2">
      <c r="B275" s="211"/>
      <c r="BH275" s="230"/>
    </row>
    <row r="276" spans="2:60" s="212" customFormat="1" x14ac:dyDescent="0.2">
      <c r="B276" s="211"/>
      <c r="BH276" s="230"/>
    </row>
    <row r="277" spans="2:60" s="212" customFormat="1" x14ac:dyDescent="0.2">
      <c r="B277" s="211"/>
      <c r="BH277" s="230"/>
    </row>
    <row r="278" spans="2:60" s="212" customFormat="1" x14ac:dyDescent="0.2">
      <c r="B278" s="211"/>
      <c r="BH278" s="230"/>
    </row>
    <row r="279" spans="2:60" s="212" customFormat="1" x14ac:dyDescent="0.2">
      <c r="B279" s="211"/>
      <c r="BH279" s="230"/>
    </row>
    <row r="280" spans="2:60" s="212" customFormat="1" x14ac:dyDescent="0.2">
      <c r="B280" s="211"/>
      <c r="BH280" s="230"/>
    </row>
    <row r="281" spans="2:60" s="212" customFormat="1" x14ac:dyDescent="0.2">
      <c r="B281" s="211"/>
      <c r="BH281" s="230"/>
    </row>
    <row r="282" spans="2:60" s="212" customFormat="1" x14ac:dyDescent="0.2">
      <c r="B282" s="211"/>
      <c r="BH282" s="230"/>
    </row>
    <row r="283" spans="2:60" s="212" customFormat="1" x14ac:dyDescent="0.2">
      <c r="B283" s="211"/>
      <c r="BH283" s="230"/>
    </row>
    <row r="284" spans="2:60" s="212" customFormat="1" x14ac:dyDescent="0.2">
      <c r="B284" s="211"/>
      <c r="BH284" s="230"/>
    </row>
    <row r="285" spans="2:60" s="212" customFormat="1" x14ac:dyDescent="0.2">
      <c r="B285" s="211"/>
      <c r="BH285" s="230"/>
    </row>
    <row r="286" spans="2:60" s="212" customFormat="1" x14ac:dyDescent="0.2">
      <c r="B286" s="211"/>
      <c r="BH286" s="230"/>
    </row>
    <row r="287" spans="2:60" s="212" customFormat="1" x14ac:dyDescent="0.2">
      <c r="B287" s="211"/>
      <c r="BH287" s="230"/>
    </row>
    <row r="288" spans="2:60" s="212" customFormat="1" x14ac:dyDescent="0.2">
      <c r="B288" s="211"/>
      <c r="BH288" s="230"/>
    </row>
    <row r="289" spans="2:60" s="212" customFormat="1" x14ac:dyDescent="0.2">
      <c r="B289" s="211"/>
      <c r="BH289" s="230"/>
    </row>
    <row r="290" spans="2:60" s="212" customFormat="1" x14ac:dyDescent="0.2">
      <c r="B290" s="211"/>
      <c r="BH290" s="230"/>
    </row>
    <row r="291" spans="2:60" s="212" customFormat="1" x14ac:dyDescent="0.2">
      <c r="B291" s="211"/>
      <c r="BH291" s="230"/>
    </row>
    <row r="292" spans="2:60" s="212" customFormat="1" x14ac:dyDescent="0.2">
      <c r="B292" s="211"/>
      <c r="BH292" s="230"/>
    </row>
    <row r="293" spans="2:60" s="212" customFormat="1" x14ac:dyDescent="0.2">
      <c r="B293" s="211"/>
      <c r="BH293" s="230"/>
    </row>
    <row r="294" spans="2:60" s="212" customFormat="1" x14ac:dyDescent="0.2">
      <c r="B294" s="211"/>
      <c r="BH294" s="230"/>
    </row>
    <row r="295" spans="2:60" s="212" customFormat="1" x14ac:dyDescent="0.2">
      <c r="B295" s="211"/>
      <c r="BH295" s="230"/>
    </row>
    <row r="296" spans="2:60" s="212" customFormat="1" x14ac:dyDescent="0.2">
      <c r="B296" s="211"/>
      <c r="BH296" s="230"/>
    </row>
    <row r="297" spans="2:60" s="212" customFormat="1" x14ac:dyDescent="0.2">
      <c r="B297" s="211"/>
      <c r="BH297" s="230"/>
    </row>
    <row r="298" spans="2:60" s="212" customFormat="1" x14ac:dyDescent="0.2">
      <c r="B298" s="211"/>
      <c r="BH298" s="230"/>
    </row>
    <row r="299" spans="2:60" s="212" customFormat="1" x14ac:dyDescent="0.2">
      <c r="B299" s="211"/>
      <c r="BH299" s="230"/>
    </row>
    <row r="300" spans="2:60" s="212" customFormat="1" x14ac:dyDescent="0.2">
      <c r="B300" s="211"/>
      <c r="BH300" s="230"/>
    </row>
    <row r="301" spans="2:60" s="212" customFormat="1" x14ac:dyDescent="0.2">
      <c r="B301" s="211"/>
      <c r="BH301" s="230"/>
    </row>
    <row r="302" spans="2:60" s="212" customFormat="1" x14ac:dyDescent="0.2">
      <c r="B302" s="211"/>
      <c r="BH302" s="230"/>
    </row>
    <row r="303" spans="2:60" s="212" customFormat="1" x14ac:dyDescent="0.2">
      <c r="B303" s="211"/>
      <c r="BH303" s="230"/>
    </row>
    <row r="304" spans="2:60" s="212" customFormat="1" x14ac:dyDescent="0.2">
      <c r="B304" s="211"/>
      <c r="BH304" s="230"/>
    </row>
    <row r="305" spans="2:60" s="212" customFormat="1" x14ac:dyDescent="0.2">
      <c r="B305" s="211"/>
      <c r="BH305" s="230"/>
    </row>
    <row r="306" spans="2:60" s="212" customFormat="1" x14ac:dyDescent="0.2">
      <c r="B306" s="211"/>
      <c r="BH306" s="230"/>
    </row>
    <row r="307" spans="2:60" s="212" customFormat="1" x14ac:dyDescent="0.2">
      <c r="B307" s="211"/>
      <c r="BH307" s="230"/>
    </row>
    <row r="308" spans="2:60" s="212" customFormat="1" x14ac:dyDescent="0.2">
      <c r="B308" s="211"/>
      <c r="BH308" s="230"/>
    </row>
    <row r="309" spans="2:60" s="212" customFormat="1" x14ac:dyDescent="0.2">
      <c r="B309" s="211"/>
      <c r="BH309" s="230"/>
    </row>
    <row r="310" spans="2:60" s="212" customFormat="1" x14ac:dyDescent="0.2">
      <c r="B310" s="211"/>
      <c r="BH310" s="230"/>
    </row>
    <row r="311" spans="2:60" s="212" customFormat="1" x14ac:dyDescent="0.2">
      <c r="B311" s="211"/>
      <c r="BH311" s="230"/>
    </row>
    <row r="312" spans="2:60" s="212" customFormat="1" x14ac:dyDescent="0.2">
      <c r="B312" s="211"/>
      <c r="BH312" s="230"/>
    </row>
    <row r="313" spans="2:60" s="212" customFormat="1" x14ac:dyDescent="0.2">
      <c r="B313" s="211"/>
      <c r="BH313" s="230"/>
    </row>
    <row r="314" spans="2:60" s="212" customFormat="1" x14ac:dyDescent="0.2">
      <c r="B314" s="211"/>
      <c r="BH314" s="230"/>
    </row>
    <row r="315" spans="2:60" s="212" customFormat="1" x14ac:dyDescent="0.2">
      <c r="B315" s="211"/>
      <c r="BH315" s="230"/>
    </row>
    <row r="316" spans="2:60" s="212" customFormat="1" x14ac:dyDescent="0.2">
      <c r="B316" s="211"/>
      <c r="BH316" s="230"/>
    </row>
    <row r="317" spans="2:60" s="212" customFormat="1" x14ac:dyDescent="0.2">
      <c r="B317" s="211"/>
      <c r="BH317" s="230"/>
    </row>
    <row r="318" spans="2:60" s="212" customFormat="1" x14ac:dyDescent="0.2">
      <c r="B318" s="211"/>
      <c r="BH318" s="230"/>
    </row>
    <row r="319" spans="2:60" s="212" customFormat="1" x14ac:dyDescent="0.2">
      <c r="B319" s="211"/>
      <c r="BH319" s="230"/>
    </row>
    <row r="320" spans="2:60" s="212" customFormat="1" x14ac:dyDescent="0.2">
      <c r="B320" s="211"/>
      <c r="BH320" s="230"/>
    </row>
    <row r="321" spans="2:60" s="212" customFormat="1" x14ac:dyDescent="0.2">
      <c r="B321" s="211"/>
      <c r="BH321" s="230"/>
    </row>
    <row r="322" spans="2:60" s="212" customFormat="1" x14ac:dyDescent="0.2">
      <c r="B322" s="211"/>
      <c r="BH322" s="230"/>
    </row>
    <row r="323" spans="2:60" s="212" customFormat="1" x14ac:dyDescent="0.2">
      <c r="B323" s="211"/>
      <c r="BH323" s="230"/>
    </row>
    <row r="324" spans="2:60" s="212" customFormat="1" x14ac:dyDescent="0.2">
      <c r="B324" s="211"/>
      <c r="BH324" s="230"/>
    </row>
    <row r="325" spans="2:60" s="212" customFormat="1" x14ac:dyDescent="0.2">
      <c r="B325" s="211"/>
      <c r="BH325" s="230"/>
    </row>
    <row r="326" spans="2:60" s="212" customFormat="1" x14ac:dyDescent="0.2">
      <c r="B326" s="211"/>
      <c r="BH326" s="230"/>
    </row>
    <row r="327" spans="2:60" s="212" customFormat="1" x14ac:dyDescent="0.2">
      <c r="B327" s="211"/>
      <c r="BH327" s="230"/>
    </row>
    <row r="328" spans="2:60" s="212" customFormat="1" x14ac:dyDescent="0.2">
      <c r="B328" s="211"/>
      <c r="BH328" s="230"/>
    </row>
    <row r="329" spans="2:60" s="212" customFormat="1" x14ac:dyDescent="0.2">
      <c r="B329" s="211"/>
      <c r="BH329" s="230"/>
    </row>
    <row r="330" spans="2:60" s="212" customFormat="1" x14ac:dyDescent="0.2">
      <c r="B330" s="211"/>
      <c r="BH330" s="230"/>
    </row>
    <row r="331" spans="2:60" s="212" customFormat="1" x14ac:dyDescent="0.2">
      <c r="B331" s="211"/>
      <c r="BH331" s="230"/>
    </row>
    <row r="332" spans="2:60" s="212" customFormat="1" x14ac:dyDescent="0.2">
      <c r="B332" s="211"/>
      <c r="BH332" s="230"/>
    </row>
    <row r="333" spans="2:60" s="212" customFormat="1" x14ac:dyDescent="0.2">
      <c r="B333" s="211"/>
      <c r="BH333" s="230"/>
    </row>
    <row r="334" spans="2:60" s="212" customFormat="1" x14ac:dyDescent="0.2">
      <c r="B334" s="211"/>
      <c r="BH334" s="230"/>
    </row>
    <row r="335" spans="2:60" s="212" customFormat="1" x14ac:dyDescent="0.2">
      <c r="B335" s="211"/>
      <c r="BH335" s="230"/>
    </row>
    <row r="336" spans="2:60" s="212" customFormat="1" x14ac:dyDescent="0.2">
      <c r="B336" s="211"/>
      <c r="BH336" s="230"/>
    </row>
    <row r="337" spans="2:60" s="212" customFormat="1" x14ac:dyDescent="0.2">
      <c r="B337" s="211"/>
      <c r="BH337" s="230"/>
    </row>
    <row r="338" spans="2:60" s="212" customFormat="1" x14ac:dyDescent="0.2">
      <c r="B338" s="211"/>
      <c r="BH338" s="230"/>
    </row>
    <row r="339" spans="2:60" s="212" customFormat="1" x14ac:dyDescent="0.2">
      <c r="B339" s="211"/>
      <c r="BH339" s="230"/>
    </row>
    <row r="340" spans="2:60" s="212" customFormat="1" x14ac:dyDescent="0.2">
      <c r="B340" s="211"/>
      <c r="BH340" s="230"/>
    </row>
    <row r="341" spans="2:60" s="212" customFormat="1" x14ac:dyDescent="0.2">
      <c r="B341" s="211"/>
      <c r="BH341" s="230"/>
    </row>
    <row r="342" spans="2:60" s="212" customFormat="1" x14ac:dyDescent="0.2">
      <c r="B342" s="211"/>
      <c r="BH342" s="230"/>
    </row>
    <row r="343" spans="2:60" s="212" customFormat="1" x14ac:dyDescent="0.2">
      <c r="B343" s="211"/>
      <c r="BH343" s="230"/>
    </row>
    <row r="344" spans="2:60" s="212" customFormat="1" x14ac:dyDescent="0.2">
      <c r="B344" s="211"/>
      <c r="BH344" s="230"/>
    </row>
    <row r="345" spans="2:60" s="212" customFormat="1" x14ac:dyDescent="0.2">
      <c r="B345" s="211"/>
      <c r="BH345" s="230"/>
    </row>
    <row r="346" spans="2:60" s="212" customFormat="1" x14ac:dyDescent="0.2">
      <c r="B346" s="211"/>
      <c r="BH346" s="230"/>
    </row>
    <row r="347" spans="2:60" s="212" customFormat="1" x14ac:dyDescent="0.2">
      <c r="B347" s="211"/>
      <c r="BH347" s="230"/>
    </row>
    <row r="348" spans="2:60" s="212" customFormat="1" x14ac:dyDescent="0.2">
      <c r="B348" s="211"/>
      <c r="BH348" s="230"/>
    </row>
    <row r="349" spans="2:60" s="212" customFormat="1" x14ac:dyDescent="0.2">
      <c r="B349" s="211"/>
      <c r="BH349" s="230"/>
    </row>
    <row r="350" spans="2:60" s="212" customFormat="1" x14ac:dyDescent="0.2">
      <c r="B350" s="211"/>
      <c r="BH350" s="230"/>
    </row>
    <row r="351" spans="2:60" s="212" customFormat="1" x14ac:dyDescent="0.2">
      <c r="B351" s="211"/>
      <c r="BH351" s="230"/>
    </row>
    <row r="352" spans="2:60" s="212" customFormat="1" x14ac:dyDescent="0.2">
      <c r="B352" s="211"/>
      <c r="BH352" s="230"/>
    </row>
    <row r="353" spans="2:60" s="212" customFormat="1" x14ac:dyDescent="0.2">
      <c r="B353" s="211"/>
      <c r="BH353" s="230"/>
    </row>
    <row r="354" spans="2:60" s="212" customFormat="1" x14ac:dyDescent="0.2">
      <c r="B354" s="211"/>
      <c r="BH354" s="230"/>
    </row>
    <row r="355" spans="2:60" s="212" customFormat="1" x14ac:dyDescent="0.2">
      <c r="B355" s="211"/>
      <c r="BH355" s="230"/>
    </row>
    <row r="356" spans="2:60" s="212" customFormat="1" x14ac:dyDescent="0.2">
      <c r="B356" s="211"/>
      <c r="BH356" s="230"/>
    </row>
    <row r="357" spans="2:60" s="212" customFormat="1" x14ac:dyDescent="0.2">
      <c r="B357" s="211"/>
      <c r="BH357" s="230"/>
    </row>
    <row r="358" spans="2:60" s="212" customFormat="1" x14ac:dyDescent="0.2">
      <c r="B358" s="211"/>
      <c r="BH358" s="230"/>
    </row>
    <row r="359" spans="2:60" s="212" customFormat="1" x14ac:dyDescent="0.2">
      <c r="B359" s="211"/>
      <c r="BH359" s="230"/>
    </row>
    <row r="360" spans="2:60" s="212" customFormat="1" x14ac:dyDescent="0.2">
      <c r="B360" s="211"/>
      <c r="BH360" s="230"/>
    </row>
    <row r="361" spans="2:60" s="212" customFormat="1" x14ac:dyDescent="0.2">
      <c r="B361" s="211"/>
      <c r="BH361" s="230"/>
    </row>
    <row r="362" spans="2:60" s="212" customFormat="1" x14ac:dyDescent="0.2">
      <c r="B362" s="211"/>
      <c r="BH362" s="230"/>
    </row>
    <row r="363" spans="2:60" s="212" customFormat="1" x14ac:dyDescent="0.2">
      <c r="B363" s="211"/>
      <c r="BH363" s="230"/>
    </row>
    <row r="364" spans="2:60" s="212" customFormat="1" x14ac:dyDescent="0.2">
      <c r="B364" s="211"/>
      <c r="BH364" s="230"/>
    </row>
    <row r="365" spans="2:60" s="212" customFormat="1" x14ac:dyDescent="0.2">
      <c r="B365" s="211"/>
      <c r="BH365" s="230"/>
    </row>
    <row r="366" spans="2:60" s="212" customFormat="1" x14ac:dyDescent="0.2">
      <c r="B366" s="211"/>
      <c r="BH366" s="230"/>
    </row>
    <row r="367" spans="2:60" s="212" customFormat="1" x14ac:dyDescent="0.2">
      <c r="B367" s="211"/>
      <c r="BH367" s="230"/>
    </row>
    <row r="368" spans="2:60" s="212" customFormat="1" x14ac:dyDescent="0.2">
      <c r="B368" s="211"/>
      <c r="BH368" s="230"/>
    </row>
    <row r="369" spans="2:60" s="212" customFormat="1" x14ac:dyDescent="0.2">
      <c r="B369" s="211"/>
      <c r="BH369" s="230"/>
    </row>
    <row r="370" spans="2:60" s="212" customFormat="1" x14ac:dyDescent="0.2">
      <c r="B370" s="211"/>
      <c r="BH370" s="230"/>
    </row>
    <row r="371" spans="2:60" s="212" customFormat="1" x14ac:dyDescent="0.2">
      <c r="B371" s="211"/>
      <c r="BH371" s="230"/>
    </row>
    <row r="372" spans="2:60" s="212" customFormat="1" x14ac:dyDescent="0.2">
      <c r="B372" s="211"/>
      <c r="BH372" s="230"/>
    </row>
    <row r="373" spans="2:60" s="212" customFormat="1" x14ac:dyDescent="0.2">
      <c r="B373" s="211"/>
      <c r="BH373" s="230"/>
    </row>
    <row r="374" spans="2:60" s="212" customFormat="1" x14ac:dyDescent="0.2">
      <c r="B374" s="211"/>
      <c r="BH374" s="230"/>
    </row>
    <row r="375" spans="2:60" s="212" customFormat="1" x14ac:dyDescent="0.2">
      <c r="B375" s="211"/>
      <c r="BH375" s="230"/>
    </row>
    <row r="376" spans="2:60" s="212" customFormat="1" x14ac:dyDescent="0.2">
      <c r="B376" s="211"/>
      <c r="BH376" s="230"/>
    </row>
    <row r="377" spans="2:60" s="212" customFormat="1" x14ac:dyDescent="0.2">
      <c r="B377" s="211"/>
      <c r="BH377" s="230"/>
    </row>
    <row r="378" spans="2:60" s="212" customFormat="1" x14ac:dyDescent="0.2">
      <c r="B378" s="211"/>
      <c r="BH378" s="230"/>
    </row>
    <row r="379" spans="2:60" s="212" customFormat="1" x14ac:dyDescent="0.2">
      <c r="B379" s="211"/>
      <c r="BH379" s="230"/>
    </row>
    <row r="380" spans="2:60" s="212" customFormat="1" x14ac:dyDescent="0.2">
      <c r="B380" s="211"/>
      <c r="BH380" s="230"/>
    </row>
    <row r="381" spans="2:60" s="212" customFormat="1" x14ac:dyDescent="0.2">
      <c r="B381" s="211"/>
      <c r="BH381" s="230"/>
    </row>
    <row r="382" spans="2:60" s="212" customFormat="1" x14ac:dyDescent="0.2">
      <c r="B382" s="211"/>
      <c r="BH382" s="230"/>
    </row>
    <row r="383" spans="2:60" s="212" customFormat="1" x14ac:dyDescent="0.2">
      <c r="B383" s="211"/>
      <c r="BH383" s="230"/>
    </row>
    <row r="384" spans="2:60" s="212" customFormat="1" x14ac:dyDescent="0.2">
      <c r="B384" s="211"/>
      <c r="BH384" s="230"/>
    </row>
    <row r="385" spans="2:60" s="212" customFormat="1" x14ac:dyDescent="0.2">
      <c r="B385" s="211"/>
      <c r="BH385" s="230"/>
    </row>
    <row r="386" spans="2:60" s="212" customFormat="1" x14ac:dyDescent="0.2">
      <c r="B386" s="211"/>
      <c r="BH386" s="230"/>
    </row>
    <row r="387" spans="2:60" s="212" customFormat="1" x14ac:dyDescent="0.2">
      <c r="B387" s="211"/>
      <c r="BH387" s="230"/>
    </row>
    <row r="388" spans="2:60" s="212" customFormat="1" x14ac:dyDescent="0.2">
      <c r="B388" s="211"/>
      <c r="BH388" s="230"/>
    </row>
    <row r="389" spans="2:60" s="212" customFormat="1" x14ac:dyDescent="0.2">
      <c r="B389" s="211"/>
      <c r="BH389" s="230"/>
    </row>
    <row r="390" spans="2:60" s="212" customFormat="1" x14ac:dyDescent="0.2">
      <c r="B390" s="211"/>
      <c r="BH390" s="230"/>
    </row>
    <row r="391" spans="2:60" s="212" customFormat="1" x14ac:dyDescent="0.2">
      <c r="B391" s="211"/>
      <c r="BH391" s="230"/>
    </row>
    <row r="392" spans="2:60" s="212" customFormat="1" x14ac:dyDescent="0.2">
      <c r="B392" s="211"/>
      <c r="BH392" s="230"/>
    </row>
    <row r="393" spans="2:60" s="212" customFormat="1" x14ac:dyDescent="0.2">
      <c r="B393" s="211"/>
      <c r="BH393" s="230"/>
    </row>
    <row r="394" spans="2:60" s="212" customFormat="1" x14ac:dyDescent="0.2">
      <c r="B394" s="211"/>
      <c r="BH394" s="230"/>
    </row>
    <row r="395" spans="2:60" s="212" customFormat="1" x14ac:dyDescent="0.2">
      <c r="B395" s="211"/>
      <c r="BH395" s="230"/>
    </row>
    <row r="396" spans="2:60" s="212" customFormat="1" x14ac:dyDescent="0.2">
      <c r="B396" s="211"/>
      <c r="BH396" s="230"/>
    </row>
    <row r="397" spans="2:60" s="212" customFormat="1" x14ac:dyDescent="0.2">
      <c r="B397" s="211"/>
      <c r="BH397" s="230"/>
    </row>
    <row r="398" spans="2:60" s="212" customFormat="1" x14ac:dyDescent="0.2">
      <c r="B398" s="211"/>
      <c r="BH398" s="230"/>
    </row>
    <row r="399" spans="2:60" s="212" customFormat="1" x14ac:dyDescent="0.2">
      <c r="B399" s="211"/>
      <c r="BH399" s="230"/>
    </row>
    <row r="400" spans="2:60" s="212" customFormat="1" x14ac:dyDescent="0.2">
      <c r="B400" s="211"/>
      <c r="BH400" s="230"/>
    </row>
    <row r="401" spans="2:60" s="212" customFormat="1" x14ac:dyDescent="0.2">
      <c r="B401" s="211"/>
      <c r="BH401" s="230"/>
    </row>
    <row r="402" spans="2:60" s="212" customFormat="1" x14ac:dyDescent="0.2">
      <c r="B402" s="211"/>
      <c r="BH402" s="230"/>
    </row>
    <row r="403" spans="2:60" s="212" customFormat="1" x14ac:dyDescent="0.2">
      <c r="B403" s="211"/>
      <c r="BH403" s="230"/>
    </row>
    <row r="404" spans="2:60" s="212" customFormat="1" x14ac:dyDescent="0.2">
      <c r="B404" s="211"/>
      <c r="BH404" s="230"/>
    </row>
    <row r="405" spans="2:60" s="212" customFormat="1" x14ac:dyDescent="0.2">
      <c r="B405" s="211"/>
      <c r="BH405" s="230"/>
    </row>
    <row r="406" spans="2:60" s="212" customFormat="1" x14ac:dyDescent="0.2">
      <c r="B406" s="211"/>
      <c r="BH406" s="230"/>
    </row>
    <row r="407" spans="2:60" s="212" customFormat="1" x14ac:dyDescent="0.2">
      <c r="B407" s="211"/>
      <c r="BH407" s="230"/>
    </row>
    <row r="408" spans="2:60" s="212" customFormat="1" x14ac:dyDescent="0.2">
      <c r="B408" s="211"/>
      <c r="BH408" s="230"/>
    </row>
    <row r="409" spans="2:60" s="212" customFormat="1" x14ac:dyDescent="0.2">
      <c r="B409" s="211"/>
      <c r="BH409" s="230"/>
    </row>
    <row r="410" spans="2:60" s="212" customFormat="1" x14ac:dyDescent="0.2">
      <c r="B410" s="211"/>
      <c r="BH410" s="230"/>
    </row>
    <row r="411" spans="2:60" s="212" customFormat="1" x14ac:dyDescent="0.2">
      <c r="B411" s="211"/>
      <c r="BH411" s="230"/>
    </row>
    <row r="412" spans="2:60" s="212" customFormat="1" x14ac:dyDescent="0.2">
      <c r="B412" s="211"/>
      <c r="BH412" s="230"/>
    </row>
    <row r="413" spans="2:60" s="212" customFormat="1" x14ac:dyDescent="0.2">
      <c r="B413" s="211"/>
      <c r="BH413" s="230"/>
    </row>
    <row r="414" spans="2:60" s="212" customFormat="1" x14ac:dyDescent="0.2">
      <c r="B414" s="211"/>
      <c r="BH414" s="230"/>
    </row>
    <row r="415" spans="2:60" s="212" customFormat="1" x14ac:dyDescent="0.2">
      <c r="B415" s="211"/>
      <c r="BH415" s="230"/>
    </row>
    <row r="416" spans="2:60" s="212" customFormat="1" x14ac:dyDescent="0.2">
      <c r="B416" s="211"/>
      <c r="BH416" s="230"/>
    </row>
    <row r="417" spans="2:60" s="212" customFormat="1" x14ac:dyDescent="0.2">
      <c r="B417" s="211"/>
      <c r="BH417" s="230"/>
    </row>
    <row r="418" spans="2:60" s="212" customFormat="1" x14ac:dyDescent="0.2">
      <c r="B418" s="211"/>
      <c r="BH418" s="230"/>
    </row>
    <row r="419" spans="2:60" s="212" customFormat="1" x14ac:dyDescent="0.2">
      <c r="B419" s="211"/>
      <c r="BH419" s="230"/>
    </row>
    <row r="420" spans="2:60" s="212" customFormat="1" x14ac:dyDescent="0.2">
      <c r="B420" s="211"/>
      <c r="BH420" s="230"/>
    </row>
    <row r="421" spans="2:60" s="212" customFormat="1" x14ac:dyDescent="0.2">
      <c r="B421" s="211"/>
      <c r="BH421" s="230"/>
    </row>
    <row r="422" spans="2:60" s="212" customFormat="1" x14ac:dyDescent="0.2">
      <c r="B422" s="211"/>
      <c r="BH422" s="230"/>
    </row>
    <row r="423" spans="2:60" s="212" customFormat="1" x14ac:dyDescent="0.2">
      <c r="B423" s="211"/>
      <c r="BH423" s="230"/>
    </row>
    <row r="424" spans="2:60" s="212" customFormat="1" x14ac:dyDescent="0.2">
      <c r="B424" s="211"/>
      <c r="BH424" s="230"/>
    </row>
    <row r="425" spans="2:60" s="212" customFormat="1" x14ac:dyDescent="0.2">
      <c r="B425" s="211"/>
      <c r="BH425" s="230"/>
    </row>
    <row r="426" spans="2:60" s="212" customFormat="1" x14ac:dyDescent="0.2">
      <c r="B426" s="211"/>
      <c r="BH426" s="230"/>
    </row>
    <row r="427" spans="2:60" s="212" customFormat="1" x14ac:dyDescent="0.2">
      <c r="B427" s="211"/>
      <c r="BH427" s="230"/>
    </row>
    <row r="428" spans="2:60" s="212" customFormat="1" x14ac:dyDescent="0.2">
      <c r="B428" s="211"/>
      <c r="BH428" s="230"/>
    </row>
    <row r="429" spans="2:60" s="212" customFormat="1" x14ac:dyDescent="0.2">
      <c r="B429" s="211"/>
      <c r="BH429" s="230"/>
    </row>
    <row r="430" spans="2:60" s="212" customFormat="1" x14ac:dyDescent="0.2">
      <c r="B430" s="211"/>
      <c r="BH430" s="230"/>
    </row>
    <row r="431" spans="2:60" s="212" customFormat="1" x14ac:dyDescent="0.2">
      <c r="B431" s="211"/>
      <c r="BH431" s="230"/>
    </row>
    <row r="432" spans="2:60" s="212" customFormat="1" x14ac:dyDescent="0.2">
      <c r="B432" s="211"/>
      <c r="BH432" s="230"/>
    </row>
    <row r="433" spans="2:60" s="212" customFormat="1" x14ac:dyDescent="0.2">
      <c r="B433" s="211"/>
      <c r="BH433" s="230"/>
    </row>
    <row r="434" spans="2:60" s="212" customFormat="1" x14ac:dyDescent="0.2">
      <c r="B434" s="211"/>
      <c r="BH434" s="230"/>
    </row>
    <row r="435" spans="2:60" s="212" customFormat="1" x14ac:dyDescent="0.2">
      <c r="B435" s="211"/>
      <c r="BH435" s="230"/>
    </row>
    <row r="436" spans="2:60" s="212" customFormat="1" x14ac:dyDescent="0.2">
      <c r="B436" s="211"/>
      <c r="BH436" s="230"/>
    </row>
    <row r="437" spans="2:60" s="212" customFormat="1" x14ac:dyDescent="0.2">
      <c r="B437" s="211"/>
      <c r="BH437" s="230"/>
    </row>
    <row r="438" spans="2:60" s="212" customFormat="1" x14ac:dyDescent="0.2">
      <c r="B438" s="211"/>
      <c r="BH438" s="230"/>
    </row>
    <row r="439" spans="2:60" s="212" customFormat="1" x14ac:dyDescent="0.2">
      <c r="B439" s="211"/>
      <c r="BH439" s="230"/>
    </row>
    <row r="440" spans="2:60" s="212" customFormat="1" x14ac:dyDescent="0.2">
      <c r="B440" s="211"/>
      <c r="BH440" s="230"/>
    </row>
    <row r="441" spans="2:60" s="212" customFormat="1" x14ac:dyDescent="0.2">
      <c r="B441" s="211"/>
      <c r="BH441" s="230"/>
    </row>
    <row r="442" spans="2:60" s="212" customFormat="1" x14ac:dyDescent="0.2">
      <c r="B442" s="211"/>
      <c r="BH442" s="230"/>
    </row>
    <row r="443" spans="2:60" s="212" customFormat="1" x14ac:dyDescent="0.2">
      <c r="B443" s="211"/>
      <c r="BH443" s="230"/>
    </row>
    <row r="444" spans="2:60" s="212" customFormat="1" x14ac:dyDescent="0.2">
      <c r="B444" s="211"/>
      <c r="BH444" s="230"/>
    </row>
    <row r="445" spans="2:60" s="212" customFormat="1" x14ac:dyDescent="0.2">
      <c r="B445" s="211"/>
      <c r="BH445" s="230"/>
    </row>
    <row r="446" spans="2:60" s="212" customFormat="1" x14ac:dyDescent="0.2">
      <c r="B446" s="211"/>
      <c r="BH446" s="230"/>
    </row>
    <row r="447" spans="2:60" s="212" customFormat="1" x14ac:dyDescent="0.2">
      <c r="B447" s="211"/>
      <c r="BH447" s="230"/>
    </row>
    <row r="448" spans="2:60" s="212" customFormat="1" x14ac:dyDescent="0.2">
      <c r="B448" s="211"/>
      <c r="BH448" s="230"/>
    </row>
    <row r="449" spans="2:60" s="212" customFormat="1" x14ac:dyDescent="0.2">
      <c r="B449" s="211"/>
      <c r="BH449" s="230"/>
    </row>
    <row r="450" spans="2:60" s="212" customFormat="1" x14ac:dyDescent="0.2">
      <c r="B450" s="211"/>
      <c r="BH450" s="230"/>
    </row>
    <row r="451" spans="2:60" s="212" customFormat="1" x14ac:dyDescent="0.2">
      <c r="B451" s="211"/>
      <c r="BH451" s="230"/>
    </row>
    <row r="452" spans="2:60" s="212" customFormat="1" x14ac:dyDescent="0.2">
      <c r="B452" s="211"/>
      <c r="BH452" s="230"/>
    </row>
    <row r="453" spans="2:60" s="212" customFormat="1" x14ac:dyDescent="0.2">
      <c r="B453" s="211"/>
      <c r="BH453" s="230"/>
    </row>
    <row r="454" spans="2:60" s="212" customFormat="1" x14ac:dyDescent="0.2">
      <c r="B454" s="211"/>
      <c r="BH454" s="230"/>
    </row>
    <row r="455" spans="2:60" s="212" customFormat="1" x14ac:dyDescent="0.2">
      <c r="B455" s="211"/>
      <c r="BH455" s="230"/>
    </row>
    <row r="456" spans="2:60" s="212" customFormat="1" x14ac:dyDescent="0.2">
      <c r="B456" s="211"/>
      <c r="BH456" s="230"/>
    </row>
    <row r="457" spans="2:60" s="212" customFormat="1" x14ac:dyDescent="0.2">
      <c r="B457" s="211"/>
      <c r="BH457" s="230"/>
    </row>
    <row r="458" spans="2:60" s="212" customFormat="1" x14ac:dyDescent="0.2">
      <c r="B458" s="211"/>
      <c r="BH458" s="230"/>
    </row>
    <row r="459" spans="2:60" s="212" customFormat="1" x14ac:dyDescent="0.2">
      <c r="B459" s="211"/>
      <c r="BH459" s="230"/>
    </row>
    <row r="460" spans="2:60" s="212" customFormat="1" x14ac:dyDescent="0.2">
      <c r="B460" s="211"/>
      <c r="BH460" s="230"/>
    </row>
    <row r="461" spans="2:60" s="212" customFormat="1" x14ac:dyDescent="0.2">
      <c r="B461" s="211"/>
      <c r="BH461" s="230"/>
    </row>
    <row r="462" spans="2:60" s="212" customFormat="1" x14ac:dyDescent="0.2">
      <c r="B462" s="211"/>
      <c r="BH462" s="230"/>
    </row>
    <row r="463" spans="2:60" s="212" customFormat="1" x14ac:dyDescent="0.2">
      <c r="B463" s="211"/>
      <c r="BH463" s="230"/>
    </row>
    <row r="464" spans="2:60" s="212" customFormat="1" x14ac:dyDescent="0.2">
      <c r="B464" s="211"/>
      <c r="BH464" s="230"/>
    </row>
    <row r="465" spans="2:60" s="212" customFormat="1" x14ac:dyDescent="0.2">
      <c r="B465" s="211"/>
      <c r="BH465" s="230"/>
    </row>
    <row r="466" spans="2:60" s="212" customFormat="1" x14ac:dyDescent="0.2">
      <c r="B466" s="211"/>
      <c r="BH466" s="230"/>
    </row>
    <row r="467" spans="2:60" s="212" customFormat="1" x14ac:dyDescent="0.2">
      <c r="B467" s="211"/>
      <c r="BH467" s="230"/>
    </row>
    <row r="468" spans="2:60" s="212" customFormat="1" x14ac:dyDescent="0.2">
      <c r="B468" s="211"/>
      <c r="BH468" s="230"/>
    </row>
    <row r="469" spans="2:60" s="212" customFormat="1" x14ac:dyDescent="0.2">
      <c r="B469" s="211"/>
      <c r="BH469" s="230"/>
    </row>
    <row r="470" spans="2:60" s="212" customFormat="1" x14ac:dyDescent="0.2">
      <c r="B470" s="211"/>
      <c r="BH470" s="230"/>
    </row>
    <row r="471" spans="2:60" s="212" customFormat="1" x14ac:dyDescent="0.2">
      <c r="B471" s="211"/>
      <c r="BH471" s="230"/>
    </row>
    <row r="472" spans="2:60" s="212" customFormat="1" x14ac:dyDescent="0.2">
      <c r="B472" s="211"/>
      <c r="BH472" s="230"/>
    </row>
    <row r="473" spans="2:60" s="212" customFormat="1" x14ac:dyDescent="0.2">
      <c r="B473" s="211"/>
      <c r="BH473" s="230"/>
    </row>
    <row r="474" spans="2:60" s="212" customFormat="1" x14ac:dyDescent="0.2">
      <c r="B474" s="211"/>
      <c r="BH474" s="230"/>
    </row>
    <row r="475" spans="2:60" s="212" customFormat="1" x14ac:dyDescent="0.2">
      <c r="B475" s="211"/>
      <c r="BH475" s="230"/>
    </row>
    <row r="476" spans="2:60" s="212" customFormat="1" x14ac:dyDescent="0.2">
      <c r="B476" s="211"/>
      <c r="BH476" s="230"/>
    </row>
    <row r="477" spans="2:60" s="212" customFormat="1" x14ac:dyDescent="0.2">
      <c r="B477" s="211"/>
      <c r="BH477" s="230"/>
    </row>
    <row r="478" spans="2:60" s="212" customFormat="1" x14ac:dyDescent="0.2">
      <c r="B478" s="211"/>
      <c r="BH478" s="230"/>
    </row>
    <row r="479" spans="2:60" s="212" customFormat="1" x14ac:dyDescent="0.2">
      <c r="B479" s="211"/>
      <c r="BH479" s="230"/>
    </row>
    <row r="480" spans="2:60" s="212" customFormat="1" x14ac:dyDescent="0.2">
      <c r="B480" s="211"/>
      <c r="BH480" s="230"/>
    </row>
    <row r="481" spans="2:60" s="212" customFormat="1" x14ac:dyDescent="0.2">
      <c r="B481" s="211"/>
      <c r="BH481" s="230"/>
    </row>
    <row r="482" spans="2:60" s="212" customFormat="1" x14ac:dyDescent="0.2">
      <c r="B482" s="211"/>
      <c r="BH482" s="230"/>
    </row>
    <row r="483" spans="2:60" s="212" customFormat="1" x14ac:dyDescent="0.2">
      <c r="B483" s="211"/>
      <c r="BH483" s="230"/>
    </row>
    <row r="484" spans="2:60" s="212" customFormat="1" x14ac:dyDescent="0.2">
      <c r="B484" s="211"/>
      <c r="BH484" s="230"/>
    </row>
    <row r="485" spans="2:60" s="212" customFormat="1" x14ac:dyDescent="0.2">
      <c r="B485" s="211"/>
      <c r="BH485" s="230"/>
    </row>
    <row r="486" spans="2:60" s="212" customFormat="1" x14ac:dyDescent="0.2">
      <c r="B486" s="211"/>
      <c r="BH486" s="230"/>
    </row>
    <row r="487" spans="2:60" s="212" customFormat="1" x14ac:dyDescent="0.2">
      <c r="B487" s="211"/>
      <c r="BH487" s="230"/>
    </row>
    <row r="488" spans="2:60" s="212" customFormat="1" x14ac:dyDescent="0.2">
      <c r="B488" s="211"/>
      <c r="BH488" s="230"/>
    </row>
    <row r="489" spans="2:60" s="212" customFormat="1" x14ac:dyDescent="0.2">
      <c r="B489" s="211"/>
      <c r="BH489" s="230"/>
    </row>
    <row r="490" spans="2:60" s="212" customFormat="1" x14ac:dyDescent="0.2">
      <c r="B490" s="211"/>
      <c r="BH490" s="230"/>
    </row>
    <row r="491" spans="2:60" s="212" customFormat="1" x14ac:dyDescent="0.2">
      <c r="B491" s="211"/>
      <c r="BH491" s="230"/>
    </row>
    <row r="492" spans="2:60" s="212" customFormat="1" x14ac:dyDescent="0.2">
      <c r="B492" s="211"/>
      <c r="BH492" s="230"/>
    </row>
    <row r="493" spans="2:60" s="212" customFormat="1" x14ac:dyDescent="0.2">
      <c r="B493" s="211"/>
      <c r="BH493" s="230"/>
    </row>
    <row r="494" spans="2:60" s="212" customFormat="1" x14ac:dyDescent="0.2">
      <c r="B494" s="211"/>
      <c r="BH494" s="230"/>
    </row>
    <row r="495" spans="2:60" s="212" customFormat="1" x14ac:dyDescent="0.2">
      <c r="B495" s="211"/>
      <c r="BH495" s="230"/>
    </row>
    <row r="496" spans="2:60" s="212" customFormat="1" x14ac:dyDescent="0.2">
      <c r="B496" s="211"/>
      <c r="BH496" s="230"/>
    </row>
    <row r="497" spans="2:60" s="212" customFormat="1" x14ac:dyDescent="0.2">
      <c r="B497" s="211"/>
      <c r="BH497" s="230"/>
    </row>
    <row r="498" spans="2:60" s="212" customFormat="1" x14ac:dyDescent="0.2">
      <c r="B498" s="211"/>
      <c r="BH498" s="230"/>
    </row>
    <row r="499" spans="2:60" s="212" customFormat="1" x14ac:dyDescent="0.2">
      <c r="B499" s="211"/>
      <c r="BH499" s="230"/>
    </row>
    <row r="500" spans="2:60" s="212" customFormat="1" x14ac:dyDescent="0.2">
      <c r="B500" s="211"/>
      <c r="BH500" s="230"/>
    </row>
    <row r="501" spans="2:60" s="212" customFormat="1" x14ac:dyDescent="0.2">
      <c r="B501" s="211"/>
      <c r="BH501" s="230"/>
    </row>
    <row r="502" spans="2:60" s="212" customFormat="1" x14ac:dyDescent="0.2">
      <c r="B502" s="211"/>
      <c r="BH502" s="230"/>
    </row>
    <row r="503" spans="2:60" s="212" customFormat="1" x14ac:dyDescent="0.2">
      <c r="B503" s="211"/>
      <c r="BH503" s="230"/>
    </row>
    <row r="504" spans="2:60" s="212" customFormat="1" x14ac:dyDescent="0.2">
      <c r="B504" s="211"/>
      <c r="BH504" s="230"/>
    </row>
    <row r="505" spans="2:60" s="212" customFormat="1" x14ac:dyDescent="0.2">
      <c r="B505" s="211"/>
      <c r="BH505" s="230"/>
    </row>
    <row r="506" spans="2:60" s="212" customFormat="1" x14ac:dyDescent="0.2">
      <c r="B506" s="211"/>
      <c r="BH506" s="230"/>
    </row>
    <row r="507" spans="2:60" s="212" customFormat="1" x14ac:dyDescent="0.2">
      <c r="B507" s="211"/>
      <c r="BH507" s="230"/>
    </row>
    <row r="508" spans="2:60" s="212" customFormat="1" x14ac:dyDescent="0.2">
      <c r="B508" s="211"/>
      <c r="BH508" s="230"/>
    </row>
    <row r="509" spans="2:60" s="212" customFormat="1" x14ac:dyDescent="0.2">
      <c r="B509" s="211"/>
      <c r="BH509" s="230"/>
    </row>
    <row r="510" spans="2:60" s="212" customFormat="1" x14ac:dyDescent="0.2">
      <c r="B510" s="211"/>
      <c r="BH510" s="230"/>
    </row>
    <row r="511" spans="2:60" s="212" customFormat="1" x14ac:dyDescent="0.2">
      <c r="B511" s="211"/>
      <c r="BH511" s="230"/>
    </row>
    <row r="512" spans="2:60" s="212" customFormat="1" x14ac:dyDescent="0.2">
      <c r="B512" s="211"/>
      <c r="BH512" s="230"/>
    </row>
    <row r="513" spans="2:60" s="212" customFormat="1" x14ac:dyDescent="0.2">
      <c r="B513" s="211"/>
      <c r="BH513" s="230"/>
    </row>
    <row r="514" spans="2:60" s="212" customFormat="1" x14ac:dyDescent="0.2">
      <c r="B514" s="211"/>
      <c r="BH514" s="230"/>
    </row>
    <row r="515" spans="2:60" s="212" customFormat="1" x14ac:dyDescent="0.2">
      <c r="B515" s="211"/>
      <c r="BH515" s="230"/>
    </row>
    <row r="516" spans="2:60" s="212" customFormat="1" x14ac:dyDescent="0.2">
      <c r="B516" s="211"/>
      <c r="BH516" s="230"/>
    </row>
    <row r="517" spans="2:60" s="212" customFormat="1" x14ac:dyDescent="0.2">
      <c r="B517" s="211"/>
      <c r="BH517" s="230"/>
    </row>
    <row r="518" spans="2:60" s="212" customFormat="1" x14ac:dyDescent="0.2">
      <c r="B518" s="211"/>
      <c r="BH518" s="230"/>
    </row>
    <row r="519" spans="2:60" s="212" customFormat="1" x14ac:dyDescent="0.2">
      <c r="B519" s="211"/>
      <c r="BH519" s="230"/>
    </row>
    <row r="520" spans="2:60" s="212" customFormat="1" x14ac:dyDescent="0.2">
      <c r="B520" s="211"/>
      <c r="BH520" s="230"/>
    </row>
    <row r="521" spans="2:60" s="212" customFormat="1" x14ac:dyDescent="0.2">
      <c r="B521" s="211"/>
      <c r="BH521" s="230"/>
    </row>
    <row r="522" spans="2:60" s="212" customFormat="1" x14ac:dyDescent="0.2">
      <c r="B522" s="211"/>
      <c r="BH522" s="230"/>
    </row>
    <row r="523" spans="2:60" s="212" customFormat="1" x14ac:dyDescent="0.2">
      <c r="B523" s="211"/>
      <c r="BH523" s="230"/>
    </row>
    <row r="524" spans="2:60" s="212" customFormat="1" x14ac:dyDescent="0.2">
      <c r="B524" s="211"/>
      <c r="BH524" s="230"/>
    </row>
    <row r="525" spans="2:60" s="212" customFormat="1" x14ac:dyDescent="0.2">
      <c r="B525" s="211"/>
      <c r="BH525" s="230"/>
    </row>
    <row r="526" spans="2:60" s="212" customFormat="1" x14ac:dyDescent="0.2">
      <c r="B526" s="211"/>
      <c r="BH526" s="230"/>
    </row>
    <row r="527" spans="2:60" s="212" customFormat="1" x14ac:dyDescent="0.2">
      <c r="B527" s="211"/>
      <c r="BH527" s="230"/>
    </row>
    <row r="528" spans="2:60" s="212" customFormat="1" x14ac:dyDescent="0.2">
      <c r="B528" s="211"/>
      <c r="BH528" s="230"/>
    </row>
    <row r="529" spans="2:60" s="212" customFormat="1" x14ac:dyDescent="0.2">
      <c r="B529" s="211"/>
      <c r="BH529" s="230"/>
    </row>
    <row r="530" spans="2:60" s="212" customFormat="1" x14ac:dyDescent="0.2">
      <c r="B530" s="211"/>
      <c r="BH530" s="230"/>
    </row>
    <row r="531" spans="2:60" s="212" customFormat="1" x14ac:dyDescent="0.2">
      <c r="B531" s="211"/>
      <c r="BH531" s="230"/>
    </row>
    <row r="532" spans="2:60" s="212" customFormat="1" x14ac:dyDescent="0.2">
      <c r="B532" s="211"/>
      <c r="BH532" s="230"/>
    </row>
    <row r="533" spans="2:60" s="212" customFormat="1" x14ac:dyDescent="0.2">
      <c r="B533" s="211"/>
      <c r="BH533" s="230"/>
    </row>
    <row r="534" spans="2:60" s="212" customFormat="1" x14ac:dyDescent="0.2">
      <c r="B534" s="211"/>
      <c r="BH534" s="230"/>
    </row>
    <row r="535" spans="2:60" s="212" customFormat="1" x14ac:dyDescent="0.2">
      <c r="B535" s="211"/>
      <c r="BH535" s="230"/>
    </row>
    <row r="536" spans="2:60" s="212" customFormat="1" x14ac:dyDescent="0.2">
      <c r="B536" s="211"/>
      <c r="BH536" s="230"/>
    </row>
    <row r="537" spans="2:60" s="212" customFormat="1" x14ac:dyDescent="0.2">
      <c r="B537" s="211"/>
      <c r="BH537" s="230"/>
    </row>
    <row r="538" spans="2:60" s="212" customFormat="1" x14ac:dyDescent="0.2">
      <c r="B538" s="211"/>
      <c r="BH538" s="230"/>
    </row>
    <row r="539" spans="2:60" s="212" customFormat="1" x14ac:dyDescent="0.2">
      <c r="B539" s="211"/>
      <c r="BH539" s="230"/>
    </row>
    <row r="540" spans="2:60" s="212" customFormat="1" x14ac:dyDescent="0.2">
      <c r="B540" s="211"/>
      <c r="BH540" s="230"/>
    </row>
    <row r="541" spans="2:60" s="212" customFormat="1" x14ac:dyDescent="0.2">
      <c r="B541" s="211"/>
      <c r="BH541" s="230"/>
    </row>
    <row r="542" spans="2:60" s="212" customFormat="1" x14ac:dyDescent="0.2">
      <c r="B542" s="211"/>
      <c r="BH542" s="230"/>
    </row>
    <row r="543" spans="2:60" s="212" customFormat="1" x14ac:dyDescent="0.2">
      <c r="B543" s="211"/>
      <c r="BH543" s="230"/>
    </row>
    <row r="544" spans="2:60" s="212" customFormat="1" x14ac:dyDescent="0.2">
      <c r="B544" s="211"/>
      <c r="BH544" s="230"/>
    </row>
    <row r="545" spans="2:60" s="212" customFormat="1" x14ac:dyDescent="0.2">
      <c r="B545" s="211"/>
      <c r="BH545" s="230"/>
    </row>
    <row r="546" spans="2:60" s="212" customFormat="1" x14ac:dyDescent="0.2">
      <c r="B546" s="211"/>
      <c r="BH546" s="230"/>
    </row>
    <row r="547" spans="2:60" s="212" customFormat="1" x14ac:dyDescent="0.2">
      <c r="B547" s="211"/>
      <c r="BH547" s="230"/>
    </row>
    <row r="548" spans="2:60" s="212" customFormat="1" x14ac:dyDescent="0.2">
      <c r="B548" s="211"/>
      <c r="BH548" s="230"/>
    </row>
    <row r="549" spans="2:60" s="212" customFormat="1" x14ac:dyDescent="0.2">
      <c r="B549" s="211"/>
      <c r="BH549" s="230"/>
    </row>
    <row r="550" spans="2:60" s="212" customFormat="1" x14ac:dyDescent="0.2">
      <c r="B550" s="211"/>
      <c r="BH550" s="230"/>
    </row>
    <row r="551" spans="2:60" s="212" customFormat="1" x14ac:dyDescent="0.2">
      <c r="B551" s="211"/>
      <c r="BH551" s="230"/>
    </row>
    <row r="552" spans="2:60" s="212" customFormat="1" x14ac:dyDescent="0.2">
      <c r="B552" s="211"/>
      <c r="BH552" s="230"/>
    </row>
    <row r="553" spans="2:60" s="212" customFormat="1" x14ac:dyDescent="0.2">
      <c r="B553" s="211"/>
      <c r="BH553" s="230"/>
    </row>
    <row r="554" spans="2:60" s="212" customFormat="1" x14ac:dyDescent="0.2">
      <c r="B554" s="211"/>
      <c r="BH554" s="230"/>
    </row>
    <row r="555" spans="2:60" s="212" customFormat="1" x14ac:dyDescent="0.2">
      <c r="B555" s="211"/>
      <c r="BH555" s="230"/>
    </row>
    <row r="556" spans="2:60" s="212" customFormat="1" x14ac:dyDescent="0.2">
      <c r="B556" s="211"/>
      <c r="BH556" s="230"/>
    </row>
    <row r="557" spans="2:60" s="212" customFormat="1" x14ac:dyDescent="0.2">
      <c r="B557" s="211"/>
      <c r="BH557" s="230"/>
    </row>
    <row r="558" spans="2:60" s="212" customFormat="1" x14ac:dyDescent="0.2">
      <c r="B558" s="211"/>
      <c r="BH558" s="230"/>
    </row>
    <row r="559" spans="2:60" s="212" customFormat="1" x14ac:dyDescent="0.2">
      <c r="B559" s="211"/>
      <c r="BH559" s="230"/>
    </row>
    <row r="560" spans="2:60" s="212" customFormat="1" x14ac:dyDescent="0.2">
      <c r="B560" s="211"/>
      <c r="BH560" s="230"/>
    </row>
    <row r="561" spans="2:60" s="212" customFormat="1" x14ac:dyDescent="0.2">
      <c r="B561" s="211"/>
      <c r="BH561" s="230"/>
    </row>
    <row r="562" spans="2:60" s="212" customFormat="1" x14ac:dyDescent="0.2">
      <c r="B562" s="211"/>
      <c r="BH562" s="230"/>
    </row>
    <row r="563" spans="2:60" s="212" customFormat="1" x14ac:dyDescent="0.2">
      <c r="B563" s="211"/>
      <c r="BH563" s="230"/>
    </row>
    <row r="564" spans="2:60" s="212" customFormat="1" x14ac:dyDescent="0.2">
      <c r="B564" s="211"/>
      <c r="BH564" s="230"/>
    </row>
    <row r="565" spans="2:60" s="212" customFormat="1" x14ac:dyDescent="0.2">
      <c r="B565" s="211"/>
      <c r="BH565" s="230"/>
    </row>
    <row r="566" spans="2:60" s="212" customFormat="1" x14ac:dyDescent="0.2">
      <c r="B566" s="211"/>
      <c r="BH566" s="230"/>
    </row>
    <row r="567" spans="2:60" s="212" customFormat="1" x14ac:dyDescent="0.2">
      <c r="B567" s="211"/>
      <c r="BH567" s="230"/>
    </row>
    <row r="568" spans="2:60" s="212" customFormat="1" x14ac:dyDescent="0.2">
      <c r="B568" s="211"/>
      <c r="BH568" s="230"/>
    </row>
    <row r="569" spans="2:60" s="212" customFormat="1" x14ac:dyDescent="0.2">
      <c r="B569" s="211"/>
      <c r="BH569" s="230"/>
    </row>
    <row r="570" spans="2:60" s="212" customFormat="1" x14ac:dyDescent="0.2">
      <c r="B570" s="211"/>
      <c r="BH570" s="230"/>
    </row>
    <row r="571" spans="2:60" s="212" customFormat="1" x14ac:dyDescent="0.2">
      <c r="B571" s="211"/>
      <c r="BH571" s="230"/>
    </row>
    <row r="572" spans="2:60" s="212" customFormat="1" x14ac:dyDescent="0.2">
      <c r="B572" s="211"/>
      <c r="BH572" s="230"/>
    </row>
    <row r="573" spans="2:60" s="212" customFormat="1" x14ac:dyDescent="0.2">
      <c r="B573" s="211"/>
      <c r="BH573" s="230"/>
    </row>
    <row r="574" spans="2:60" s="212" customFormat="1" x14ac:dyDescent="0.2">
      <c r="B574" s="211"/>
      <c r="BH574" s="230"/>
    </row>
    <row r="575" spans="2:60" s="212" customFormat="1" x14ac:dyDescent="0.2">
      <c r="B575" s="211"/>
      <c r="BH575" s="230"/>
    </row>
    <row r="576" spans="2:60" s="212" customFormat="1" x14ac:dyDescent="0.2">
      <c r="B576" s="211"/>
      <c r="BH576" s="230"/>
    </row>
    <row r="577" spans="2:60" s="212" customFormat="1" x14ac:dyDescent="0.2">
      <c r="B577" s="211"/>
      <c r="BH577" s="230"/>
    </row>
    <row r="578" spans="2:60" s="212" customFormat="1" x14ac:dyDescent="0.2">
      <c r="B578" s="211"/>
      <c r="BH578" s="230"/>
    </row>
    <row r="579" spans="2:60" s="212" customFormat="1" x14ac:dyDescent="0.2">
      <c r="B579" s="211"/>
      <c r="BH579" s="230"/>
    </row>
    <row r="580" spans="2:60" s="212" customFormat="1" x14ac:dyDescent="0.2">
      <c r="B580" s="211"/>
      <c r="BH580" s="230"/>
    </row>
    <row r="581" spans="2:60" s="212" customFormat="1" x14ac:dyDescent="0.2">
      <c r="B581" s="211"/>
      <c r="BH581" s="230"/>
    </row>
    <row r="582" spans="2:60" s="212" customFormat="1" x14ac:dyDescent="0.2">
      <c r="B582" s="211"/>
      <c r="BH582" s="230"/>
    </row>
    <row r="583" spans="2:60" s="212" customFormat="1" x14ac:dyDescent="0.2">
      <c r="B583" s="211"/>
      <c r="BH583" s="230"/>
    </row>
    <row r="584" spans="2:60" s="212" customFormat="1" x14ac:dyDescent="0.2">
      <c r="B584" s="211"/>
      <c r="BH584" s="230"/>
    </row>
    <row r="585" spans="2:60" s="212" customFormat="1" x14ac:dyDescent="0.2">
      <c r="B585" s="211"/>
      <c r="BH585" s="230"/>
    </row>
    <row r="586" spans="2:60" s="212" customFormat="1" x14ac:dyDescent="0.2">
      <c r="B586" s="211"/>
      <c r="BH586" s="230"/>
    </row>
    <row r="587" spans="2:60" s="212" customFormat="1" x14ac:dyDescent="0.2">
      <c r="B587" s="211"/>
      <c r="BH587" s="230"/>
    </row>
    <row r="588" spans="2:60" s="212" customFormat="1" x14ac:dyDescent="0.2">
      <c r="B588" s="211"/>
      <c r="BH588" s="230"/>
    </row>
    <row r="589" spans="2:60" s="212" customFormat="1" x14ac:dyDescent="0.2">
      <c r="B589" s="211"/>
      <c r="BH589" s="230"/>
    </row>
    <row r="590" spans="2:60" s="212" customFormat="1" x14ac:dyDescent="0.2">
      <c r="B590" s="211"/>
      <c r="BH590" s="230"/>
    </row>
    <row r="591" spans="2:60" s="212" customFormat="1" x14ac:dyDescent="0.2">
      <c r="B591" s="211"/>
      <c r="BH591" s="230"/>
    </row>
    <row r="592" spans="2:60" s="212" customFormat="1" x14ac:dyDescent="0.2">
      <c r="B592" s="211"/>
      <c r="BH592" s="230"/>
    </row>
    <row r="593" spans="2:60" s="212" customFormat="1" x14ac:dyDescent="0.2">
      <c r="B593" s="211"/>
      <c r="BH593" s="230"/>
    </row>
    <row r="594" spans="2:60" s="212" customFormat="1" x14ac:dyDescent="0.2">
      <c r="B594" s="211"/>
      <c r="BH594" s="230"/>
    </row>
    <row r="595" spans="2:60" s="212" customFormat="1" x14ac:dyDescent="0.2">
      <c r="B595" s="211"/>
      <c r="BH595" s="230"/>
    </row>
    <row r="596" spans="2:60" s="212" customFormat="1" x14ac:dyDescent="0.2">
      <c r="B596" s="211"/>
      <c r="BH596" s="230"/>
    </row>
    <row r="597" spans="2:60" s="212" customFormat="1" x14ac:dyDescent="0.2">
      <c r="B597" s="211"/>
      <c r="BH597" s="230"/>
    </row>
    <row r="598" spans="2:60" s="212" customFormat="1" x14ac:dyDescent="0.2">
      <c r="B598" s="211"/>
      <c r="BH598" s="230"/>
    </row>
    <row r="599" spans="2:60" s="212" customFormat="1" x14ac:dyDescent="0.2">
      <c r="B599" s="211"/>
      <c r="BH599" s="230"/>
    </row>
    <row r="600" spans="2:60" s="212" customFormat="1" x14ac:dyDescent="0.2">
      <c r="B600" s="211"/>
      <c r="BH600" s="230"/>
    </row>
    <row r="601" spans="2:60" s="212" customFormat="1" x14ac:dyDescent="0.2">
      <c r="B601" s="211"/>
      <c r="BH601" s="230"/>
    </row>
    <row r="602" spans="2:60" s="212" customFormat="1" x14ac:dyDescent="0.2">
      <c r="B602" s="211"/>
      <c r="BH602" s="230"/>
    </row>
    <row r="603" spans="2:60" s="212" customFormat="1" x14ac:dyDescent="0.2">
      <c r="B603" s="211"/>
      <c r="BH603" s="230"/>
    </row>
    <row r="604" spans="2:60" s="212" customFormat="1" x14ac:dyDescent="0.2">
      <c r="B604" s="211"/>
      <c r="BH604" s="230"/>
    </row>
    <row r="605" spans="2:60" s="212" customFormat="1" x14ac:dyDescent="0.2">
      <c r="B605" s="211"/>
      <c r="BH605" s="230"/>
    </row>
    <row r="606" spans="2:60" s="212" customFormat="1" x14ac:dyDescent="0.2">
      <c r="B606" s="211"/>
      <c r="BH606" s="230"/>
    </row>
    <row r="607" spans="2:60" s="212" customFormat="1" x14ac:dyDescent="0.2">
      <c r="B607" s="211"/>
      <c r="BH607" s="230"/>
    </row>
    <row r="608" spans="2:60" s="212" customFormat="1" x14ac:dyDescent="0.2">
      <c r="B608" s="211"/>
      <c r="BH608" s="230"/>
    </row>
    <row r="609" spans="2:60" s="212" customFormat="1" x14ac:dyDescent="0.2">
      <c r="B609" s="211"/>
      <c r="BH609" s="230"/>
    </row>
    <row r="610" spans="2:60" s="212" customFormat="1" x14ac:dyDescent="0.2">
      <c r="B610" s="211"/>
      <c r="BH610" s="230"/>
    </row>
    <row r="611" spans="2:60" s="212" customFormat="1" x14ac:dyDescent="0.2">
      <c r="B611" s="211"/>
      <c r="BH611" s="230"/>
    </row>
    <row r="612" spans="2:60" s="212" customFormat="1" x14ac:dyDescent="0.2">
      <c r="B612" s="211"/>
      <c r="BH612" s="230"/>
    </row>
    <row r="613" spans="2:60" s="212" customFormat="1" x14ac:dyDescent="0.2">
      <c r="B613" s="211"/>
      <c r="BH613" s="230"/>
    </row>
    <row r="614" spans="2:60" s="212" customFormat="1" x14ac:dyDescent="0.2">
      <c r="B614" s="211"/>
      <c r="BH614" s="230"/>
    </row>
    <row r="615" spans="2:60" s="212" customFormat="1" x14ac:dyDescent="0.2">
      <c r="B615" s="211"/>
      <c r="BH615" s="230"/>
    </row>
    <row r="616" spans="2:60" s="212" customFormat="1" x14ac:dyDescent="0.2">
      <c r="B616" s="211"/>
      <c r="BH616" s="230"/>
    </row>
    <row r="617" spans="2:60" s="212" customFormat="1" x14ac:dyDescent="0.2">
      <c r="B617" s="211"/>
      <c r="BH617" s="230"/>
    </row>
    <row r="618" spans="2:60" s="212" customFormat="1" x14ac:dyDescent="0.2">
      <c r="B618" s="211"/>
      <c r="BH618" s="230"/>
    </row>
    <row r="619" spans="2:60" s="212" customFormat="1" x14ac:dyDescent="0.2">
      <c r="B619" s="211"/>
      <c r="BH619" s="230"/>
    </row>
    <row r="620" spans="2:60" s="212" customFormat="1" x14ac:dyDescent="0.2">
      <c r="B620" s="211"/>
      <c r="BH620" s="230"/>
    </row>
    <row r="621" spans="2:60" s="212" customFormat="1" x14ac:dyDescent="0.2">
      <c r="B621" s="211"/>
      <c r="BH621" s="230"/>
    </row>
    <row r="622" spans="2:60" s="212" customFormat="1" x14ac:dyDescent="0.2">
      <c r="B622" s="211"/>
      <c r="BH622" s="230"/>
    </row>
    <row r="623" spans="2:60" s="212" customFormat="1" x14ac:dyDescent="0.2">
      <c r="B623" s="211"/>
      <c r="BH623" s="230"/>
    </row>
    <row r="624" spans="2:60" s="212" customFormat="1" x14ac:dyDescent="0.2">
      <c r="B624" s="211"/>
      <c r="BH624" s="230"/>
    </row>
    <row r="625" spans="2:60" s="212" customFormat="1" x14ac:dyDescent="0.2">
      <c r="B625" s="211"/>
      <c r="BH625" s="230"/>
    </row>
    <row r="626" spans="2:60" s="212" customFormat="1" x14ac:dyDescent="0.2">
      <c r="B626" s="211"/>
      <c r="BH626" s="230"/>
    </row>
    <row r="627" spans="2:60" s="212" customFormat="1" x14ac:dyDescent="0.2">
      <c r="B627" s="211"/>
      <c r="BH627" s="230"/>
    </row>
    <row r="628" spans="2:60" s="212" customFormat="1" x14ac:dyDescent="0.2">
      <c r="B628" s="211"/>
      <c r="BH628" s="230"/>
    </row>
    <row r="629" spans="2:60" s="212" customFormat="1" x14ac:dyDescent="0.2">
      <c r="B629" s="211"/>
      <c r="BH629" s="230"/>
    </row>
    <row r="630" spans="2:60" s="212" customFormat="1" x14ac:dyDescent="0.2">
      <c r="B630" s="211"/>
      <c r="BH630" s="230"/>
    </row>
    <row r="631" spans="2:60" s="212" customFormat="1" x14ac:dyDescent="0.2">
      <c r="B631" s="211"/>
      <c r="BH631" s="230"/>
    </row>
    <row r="632" spans="2:60" s="212" customFormat="1" x14ac:dyDescent="0.2">
      <c r="B632" s="211"/>
      <c r="BH632" s="230"/>
    </row>
    <row r="633" spans="2:60" s="212" customFormat="1" x14ac:dyDescent="0.2">
      <c r="B633" s="211"/>
      <c r="BH633" s="230"/>
    </row>
    <row r="634" spans="2:60" s="212" customFormat="1" x14ac:dyDescent="0.2">
      <c r="B634" s="211"/>
      <c r="BH634" s="230"/>
    </row>
    <row r="635" spans="2:60" s="212" customFormat="1" x14ac:dyDescent="0.2">
      <c r="B635" s="211"/>
      <c r="BH635" s="230"/>
    </row>
    <row r="636" spans="2:60" s="212" customFormat="1" x14ac:dyDescent="0.2">
      <c r="B636" s="211"/>
      <c r="BH636" s="230"/>
    </row>
    <row r="637" spans="2:60" s="212" customFormat="1" x14ac:dyDescent="0.2">
      <c r="B637" s="211"/>
      <c r="BH637" s="230"/>
    </row>
    <row r="638" spans="2:60" s="212" customFormat="1" x14ac:dyDescent="0.2">
      <c r="B638" s="211"/>
      <c r="BH638" s="230"/>
    </row>
    <row r="639" spans="2:60" s="212" customFormat="1" x14ac:dyDescent="0.2">
      <c r="B639" s="211"/>
      <c r="BH639" s="230"/>
    </row>
    <row r="640" spans="2:60" s="212" customFormat="1" x14ac:dyDescent="0.2">
      <c r="B640" s="211"/>
      <c r="BH640" s="230"/>
    </row>
    <row r="641" spans="2:60" s="212" customFormat="1" x14ac:dyDescent="0.2">
      <c r="B641" s="211"/>
      <c r="BH641" s="230"/>
    </row>
    <row r="642" spans="2:60" s="212" customFormat="1" x14ac:dyDescent="0.2">
      <c r="B642" s="211"/>
      <c r="BH642" s="230"/>
    </row>
    <row r="643" spans="2:60" s="212" customFormat="1" x14ac:dyDescent="0.2">
      <c r="B643" s="211"/>
      <c r="BH643" s="230"/>
    </row>
    <row r="644" spans="2:60" s="212" customFormat="1" x14ac:dyDescent="0.2">
      <c r="B644" s="211"/>
      <c r="BH644" s="230"/>
    </row>
    <row r="645" spans="2:60" s="212" customFormat="1" x14ac:dyDescent="0.2">
      <c r="B645" s="211"/>
      <c r="BH645" s="230"/>
    </row>
    <row r="646" spans="2:60" s="212" customFormat="1" x14ac:dyDescent="0.2">
      <c r="B646" s="211"/>
      <c r="BH646" s="230"/>
    </row>
    <row r="647" spans="2:60" s="212" customFormat="1" x14ac:dyDescent="0.2">
      <c r="B647" s="211"/>
      <c r="BH647" s="230"/>
    </row>
    <row r="648" spans="2:60" s="212" customFormat="1" x14ac:dyDescent="0.2">
      <c r="B648" s="211"/>
      <c r="BH648" s="230"/>
    </row>
    <row r="649" spans="2:60" s="212" customFormat="1" x14ac:dyDescent="0.2">
      <c r="B649" s="211"/>
      <c r="BH649" s="230"/>
    </row>
    <row r="650" spans="2:60" s="212" customFormat="1" x14ac:dyDescent="0.2">
      <c r="B650" s="211"/>
      <c r="BH650" s="230"/>
    </row>
    <row r="651" spans="2:60" s="212" customFormat="1" x14ac:dyDescent="0.2">
      <c r="B651" s="211"/>
      <c r="BH651" s="230"/>
    </row>
    <row r="652" spans="2:60" s="212" customFormat="1" x14ac:dyDescent="0.2">
      <c r="B652" s="211"/>
      <c r="BH652" s="230"/>
    </row>
    <row r="653" spans="2:60" s="212" customFormat="1" x14ac:dyDescent="0.2">
      <c r="B653" s="211"/>
      <c r="BH653" s="230"/>
    </row>
    <row r="654" spans="2:60" s="212" customFormat="1" x14ac:dyDescent="0.2">
      <c r="B654" s="211"/>
      <c r="BH654" s="230"/>
    </row>
    <row r="655" spans="2:60" s="212" customFormat="1" x14ac:dyDescent="0.2">
      <c r="B655" s="211"/>
      <c r="BH655" s="230"/>
    </row>
    <row r="656" spans="2:60" s="212" customFormat="1" x14ac:dyDescent="0.2">
      <c r="B656" s="211"/>
      <c r="BH656" s="230"/>
    </row>
    <row r="657" spans="2:60" s="212" customFormat="1" x14ac:dyDescent="0.2">
      <c r="B657" s="211"/>
      <c r="BH657" s="230"/>
    </row>
    <row r="658" spans="2:60" s="212" customFormat="1" x14ac:dyDescent="0.2">
      <c r="B658" s="211"/>
      <c r="BH658" s="230"/>
    </row>
    <row r="659" spans="2:60" s="212" customFormat="1" x14ac:dyDescent="0.2">
      <c r="B659" s="211"/>
      <c r="BH659" s="230"/>
    </row>
    <row r="660" spans="2:60" s="212" customFormat="1" x14ac:dyDescent="0.2">
      <c r="B660" s="211"/>
      <c r="BH660" s="230"/>
    </row>
    <row r="661" spans="2:60" s="212" customFormat="1" x14ac:dyDescent="0.2">
      <c r="B661" s="211"/>
      <c r="BH661" s="230"/>
    </row>
    <row r="662" spans="2:60" s="212" customFormat="1" x14ac:dyDescent="0.2">
      <c r="B662" s="211"/>
      <c r="BH662" s="230"/>
    </row>
    <row r="663" spans="2:60" s="212" customFormat="1" x14ac:dyDescent="0.2">
      <c r="B663" s="211"/>
      <c r="BH663" s="230"/>
    </row>
    <row r="664" spans="2:60" s="212" customFormat="1" x14ac:dyDescent="0.2">
      <c r="B664" s="211"/>
      <c r="BH664" s="230"/>
    </row>
    <row r="665" spans="2:60" s="212" customFormat="1" x14ac:dyDescent="0.2">
      <c r="B665" s="211"/>
      <c r="BH665" s="230"/>
    </row>
    <row r="666" spans="2:60" s="212" customFormat="1" x14ac:dyDescent="0.2">
      <c r="B666" s="211"/>
      <c r="BH666" s="230"/>
    </row>
    <row r="667" spans="2:60" s="212" customFormat="1" x14ac:dyDescent="0.2">
      <c r="B667" s="211"/>
      <c r="BH667" s="230"/>
    </row>
    <row r="668" spans="2:60" s="212" customFormat="1" x14ac:dyDescent="0.2">
      <c r="B668" s="211"/>
      <c r="BH668" s="230"/>
    </row>
    <row r="669" spans="2:60" s="212" customFormat="1" x14ac:dyDescent="0.2">
      <c r="B669" s="211"/>
      <c r="BH669" s="230"/>
    </row>
    <row r="670" spans="2:60" s="212" customFormat="1" x14ac:dyDescent="0.2">
      <c r="B670" s="211"/>
      <c r="BH670" s="230"/>
    </row>
    <row r="671" spans="2:60" s="212" customFormat="1" x14ac:dyDescent="0.2">
      <c r="B671" s="211"/>
      <c r="BH671" s="230"/>
    </row>
    <row r="672" spans="2:60" s="212" customFormat="1" x14ac:dyDescent="0.2">
      <c r="B672" s="211"/>
      <c r="BH672" s="230"/>
    </row>
    <row r="673" spans="2:60" s="212" customFormat="1" x14ac:dyDescent="0.2">
      <c r="B673" s="211"/>
      <c r="BH673" s="230"/>
    </row>
    <row r="674" spans="2:60" s="212" customFormat="1" x14ac:dyDescent="0.2">
      <c r="B674" s="211"/>
      <c r="BH674" s="230"/>
    </row>
    <row r="675" spans="2:60" s="212" customFormat="1" x14ac:dyDescent="0.2">
      <c r="B675" s="211"/>
      <c r="BH675" s="230"/>
    </row>
    <row r="676" spans="2:60" s="212" customFormat="1" x14ac:dyDescent="0.2">
      <c r="B676" s="211"/>
      <c r="BH676" s="230"/>
    </row>
    <row r="677" spans="2:60" s="212" customFormat="1" x14ac:dyDescent="0.2">
      <c r="B677" s="211"/>
      <c r="BH677" s="230"/>
    </row>
    <row r="678" spans="2:60" s="212" customFormat="1" x14ac:dyDescent="0.2">
      <c r="B678" s="211"/>
      <c r="BH678" s="230"/>
    </row>
    <row r="679" spans="2:60" s="212" customFormat="1" x14ac:dyDescent="0.2">
      <c r="B679" s="211"/>
      <c r="BH679" s="230"/>
    </row>
    <row r="680" spans="2:60" s="212" customFormat="1" x14ac:dyDescent="0.2">
      <c r="B680" s="211"/>
      <c r="BH680" s="230"/>
    </row>
    <row r="681" spans="2:60" s="212" customFormat="1" x14ac:dyDescent="0.2">
      <c r="B681" s="211"/>
      <c r="BH681" s="230"/>
    </row>
    <row r="682" spans="2:60" s="212" customFormat="1" x14ac:dyDescent="0.2">
      <c r="B682" s="211"/>
      <c r="BH682" s="230"/>
    </row>
    <row r="683" spans="2:60" s="212" customFormat="1" x14ac:dyDescent="0.2">
      <c r="B683" s="211"/>
      <c r="BH683" s="230"/>
    </row>
    <row r="684" spans="2:60" s="212" customFormat="1" x14ac:dyDescent="0.2">
      <c r="B684" s="211"/>
      <c r="BH684" s="230"/>
    </row>
    <row r="685" spans="2:60" s="212" customFormat="1" x14ac:dyDescent="0.2">
      <c r="B685" s="211"/>
      <c r="BH685" s="230"/>
    </row>
    <row r="686" spans="2:60" s="212" customFormat="1" x14ac:dyDescent="0.2">
      <c r="B686" s="211"/>
      <c r="BH686" s="230"/>
    </row>
    <row r="687" spans="2:60" s="212" customFormat="1" x14ac:dyDescent="0.2">
      <c r="B687" s="211"/>
      <c r="BH687" s="230"/>
    </row>
    <row r="688" spans="2:60" s="212" customFormat="1" x14ac:dyDescent="0.2">
      <c r="B688" s="211"/>
      <c r="BH688" s="230"/>
    </row>
    <row r="689" spans="2:60" s="212" customFormat="1" x14ac:dyDescent="0.2">
      <c r="B689" s="211"/>
      <c r="BH689" s="230"/>
    </row>
    <row r="690" spans="2:60" s="212" customFormat="1" x14ac:dyDescent="0.2">
      <c r="B690" s="211"/>
      <c r="BH690" s="230"/>
    </row>
    <row r="691" spans="2:60" s="212" customFormat="1" x14ac:dyDescent="0.2">
      <c r="B691" s="211"/>
      <c r="BH691" s="230"/>
    </row>
    <row r="692" spans="2:60" s="212" customFormat="1" x14ac:dyDescent="0.2">
      <c r="B692" s="211"/>
      <c r="BH692" s="230"/>
    </row>
    <row r="693" spans="2:60" s="212" customFormat="1" x14ac:dyDescent="0.2">
      <c r="B693" s="211"/>
      <c r="BH693" s="230"/>
    </row>
    <row r="694" spans="2:60" s="212" customFormat="1" x14ac:dyDescent="0.2">
      <c r="B694" s="211"/>
      <c r="BH694" s="230"/>
    </row>
    <row r="695" spans="2:60" s="212" customFormat="1" x14ac:dyDescent="0.2">
      <c r="B695" s="211"/>
      <c r="BH695" s="230"/>
    </row>
    <row r="696" spans="2:60" s="212" customFormat="1" x14ac:dyDescent="0.2">
      <c r="B696" s="211"/>
      <c r="BH696" s="230"/>
    </row>
    <row r="697" spans="2:60" s="212" customFormat="1" x14ac:dyDescent="0.2">
      <c r="B697" s="211"/>
      <c r="BH697" s="230"/>
    </row>
    <row r="698" spans="2:60" s="212" customFormat="1" x14ac:dyDescent="0.2">
      <c r="B698" s="211"/>
      <c r="BH698" s="230"/>
    </row>
    <row r="699" spans="2:60" s="212" customFormat="1" x14ac:dyDescent="0.2">
      <c r="B699" s="211"/>
      <c r="BH699" s="230"/>
    </row>
    <row r="700" spans="2:60" s="212" customFormat="1" x14ac:dyDescent="0.2">
      <c r="B700" s="211"/>
      <c r="BH700" s="230"/>
    </row>
    <row r="701" spans="2:60" s="212" customFormat="1" x14ac:dyDescent="0.2">
      <c r="B701" s="211"/>
      <c r="BH701" s="230"/>
    </row>
    <row r="702" spans="2:60" s="212" customFormat="1" x14ac:dyDescent="0.2">
      <c r="B702" s="211"/>
      <c r="BH702" s="230"/>
    </row>
    <row r="703" spans="2:60" s="212" customFormat="1" x14ac:dyDescent="0.2">
      <c r="B703" s="211"/>
      <c r="BH703" s="230"/>
    </row>
    <row r="704" spans="2:60" s="212" customFormat="1" x14ac:dyDescent="0.2">
      <c r="B704" s="211"/>
      <c r="BH704" s="230"/>
    </row>
    <row r="705" spans="2:60" s="212" customFormat="1" x14ac:dyDescent="0.2">
      <c r="B705" s="211"/>
      <c r="BH705" s="230"/>
    </row>
    <row r="706" spans="2:60" s="212" customFormat="1" x14ac:dyDescent="0.2">
      <c r="B706" s="211"/>
      <c r="BH706" s="230"/>
    </row>
    <row r="707" spans="2:60" s="212" customFormat="1" x14ac:dyDescent="0.2">
      <c r="B707" s="211"/>
      <c r="BH707" s="230"/>
    </row>
    <row r="708" spans="2:60" s="212" customFormat="1" x14ac:dyDescent="0.2">
      <c r="B708" s="211"/>
      <c r="BH708" s="230"/>
    </row>
    <row r="709" spans="2:60" s="212" customFormat="1" x14ac:dyDescent="0.2">
      <c r="B709" s="211"/>
      <c r="BH709" s="230"/>
    </row>
    <row r="710" spans="2:60" s="212" customFormat="1" x14ac:dyDescent="0.2">
      <c r="B710" s="211"/>
      <c r="BH710" s="230"/>
    </row>
    <row r="711" spans="2:60" s="212" customFormat="1" x14ac:dyDescent="0.2">
      <c r="B711" s="211"/>
      <c r="BH711" s="230"/>
    </row>
    <row r="712" spans="2:60" s="212" customFormat="1" x14ac:dyDescent="0.2">
      <c r="B712" s="211"/>
      <c r="BH712" s="230"/>
    </row>
    <row r="713" spans="2:60" s="212" customFormat="1" x14ac:dyDescent="0.2">
      <c r="B713" s="211"/>
      <c r="BH713" s="230"/>
    </row>
    <row r="714" spans="2:60" s="212" customFormat="1" x14ac:dyDescent="0.2">
      <c r="B714" s="211"/>
      <c r="BH714" s="230"/>
    </row>
    <row r="715" spans="2:60" s="212" customFormat="1" x14ac:dyDescent="0.2">
      <c r="B715" s="211"/>
      <c r="BH715" s="230"/>
    </row>
    <row r="716" spans="2:60" s="212" customFormat="1" x14ac:dyDescent="0.2">
      <c r="B716" s="211"/>
      <c r="BH716" s="230"/>
    </row>
    <row r="717" spans="2:60" s="212" customFormat="1" x14ac:dyDescent="0.2">
      <c r="B717" s="211"/>
      <c r="BH717" s="230"/>
    </row>
    <row r="718" spans="2:60" s="212" customFormat="1" x14ac:dyDescent="0.2">
      <c r="B718" s="211"/>
      <c r="BH718" s="230"/>
    </row>
    <row r="719" spans="2:60" s="212" customFormat="1" x14ac:dyDescent="0.2">
      <c r="B719" s="211"/>
      <c r="BH719" s="230"/>
    </row>
    <row r="720" spans="2:60" s="212" customFormat="1" x14ac:dyDescent="0.2">
      <c r="B720" s="211"/>
      <c r="BH720" s="230"/>
    </row>
    <row r="721" spans="2:60" s="212" customFormat="1" x14ac:dyDescent="0.2">
      <c r="B721" s="211"/>
      <c r="BH721" s="230"/>
    </row>
    <row r="722" spans="2:60" s="212" customFormat="1" x14ac:dyDescent="0.2">
      <c r="B722" s="211"/>
      <c r="BH722" s="230"/>
    </row>
    <row r="723" spans="2:60" s="212" customFormat="1" x14ac:dyDescent="0.2">
      <c r="B723" s="211"/>
      <c r="BH723" s="230"/>
    </row>
    <row r="724" spans="2:60" s="212" customFormat="1" x14ac:dyDescent="0.2">
      <c r="B724" s="211"/>
      <c r="BH724" s="230"/>
    </row>
    <row r="725" spans="2:60" s="212" customFormat="1" x14ac:dyDescent="0.2">
      <c r="B725" s="211"/>
      <c r="BH725" s="230"/>
    </row>
    <row r="726" spans="2:60" s="212" customFormat="1" x14ac:dyDescent="0.2">
      <c r="B726" s="211"/>
      <c r="BH726" s="230"/>
    </row>
    <row r="727" spans="2:60" s="212" customFormat="1" x14ac:dyDescent="0.2">
      <c r="B727" s="211"/>
      <c r="BH727" s="230"/>
    </row>
    <row r="728" spans="2:60" s="212" customFormat="1" x14ac:dyDescent="0.2">
      <c r="B728" s="211"/>
      <c r="BH728" s="230"/>
    </row>
    <row r="729" spans="2:60" s="212" customFormat="1" x14ac:dyDescent="0.2">
      <c r="B729" s="211"/>
      <c r="BH729" s="230"/>
    </row>
    <row r="730" spans="2:60" s="212" customFormat="1" x14ac:dyDescent="0.2">
      <c r="B730" s="211"/>
      <c r="BH730" s="230"/>
    </row>
    <row r="731" spans="2:60" s="212" customFormat="1" x14ac:dyDescent="0.2">
      <c r="B731" s="211"/>
      <c r="BH731" s="230"/>
    </row>
    <row r="732" spans="2:60" s="212" customFormat="1" x14ac:dyDescent="0.2">
      <c r="B732" s="211"/>
      <c r="BH732" s="230"/>
    </row>
    <row r="733" spans="2:60" s="212" customFormat="1" x14ac:dyDescent="0.2">
      <c r="B733" s="211"/>
      <c r="BH733" s="230"/>
    </row>
    <row r="734" spans="2:60" s="212" customFormat="1" x14ac:dyDescent="0.2">
      <c r="B734" s="211"/>
      <c r="BH734" s="230"/>
    </row>
    <row r="735" spans="2:60" s="212" customFormat="1" x14ac:dyDescent="0.2">
      <c r="B735" s="211"/>
      <c r="BH735" s="230"/>
    </row>
    <row r="736" spans="2:60" s="212" customFormat="1" x14ac:dyDescent="0.2">
      <c r="B736" s="211"/>
      <c r="BH736" s="230"/>
    </row>
    <row r="737" spans="2:60" s="212" customFormat="1" x14ac:dyDescent="0.2">
      <c r="B737" s="211"/>
      <c r="BH737" s="230"/>
    </row>
    <row r="738" spans="2:60" s="212" customFormat="1" x14ac:dyDescent="0.2">
      <c r="B738" s="211"/>
      <c r="BH738" s="230"/>
    </row>
    <row r="739" spans="2:60" s="212" customFormat="1" x14ac:dyDescent="0.2">
      <c r="B739" s="211"/>
      <c r="BH739" s="230"/>
    </row>
    <row r="740" spans="2:60" s="212" customFormat="1" x14ac:dyDescent="0.2">
      <c r="B740" s="211"/>
      <c r="BH740" s="230"/>
    </row>
    <row r="741" spans="2:60" s="212" customFormat="1" x14ac:dyDescent="0.2">
      <c r="B741" s="211"/>
      <c r="BH741" s="230"/>
    </row>
    <row r="742" spans="2:60" s="212" customFormat="1" x14ac:dyDescent="0.2">
      <c r="B742" s="211"/>
      <c r="BH742" s="230"/>
    </row>
    <row r="743" spans="2:60" s="212" customFormat="1" x14ac:dyDescent="0.2">
      <c r="B743" s="211"/>
      <c r="BH743" s="230"/>
    </row>
    <row r="744" spans="2:60" s="212" customFormat="1" x14ac:dyDescent="0.2">
      <c r="B744" s="211"/>
      <c r="BH744" s="230"/>
    </row>
    <row r="745" spans="2:60" s="212" customFormat="1" x14ac:dyDescent="0.2">
      <c r="B745" s="211"/>
      <c r="BH745" s="230"/>
    </row>
    <row r="746" spans="2:60" s="212" customFormat="1" x14ac:dyDescent="0.2">
      <c r="B746" s="211"/>
      <c r="BH746" s="230"/>
    </row>
    <row r="747" spans="2:60" s="212" customFormat="1" x14ac:dyDescent="0.2">
      <c r="B747" s="211"/>
      <c r="BH747" s="230"/>
    </row>
    <row r="748" spans="2:60" s="212" customFormat="1" x14ac:dyDescent="0.2">
      <c r="B748" s="211"/>
      <c r="BH748" s="230"/>
    </row>
    <row r="749" spans="2:60" s="212" customFormat="1" x14ac:dyDescent="0.2">
      <c r="B749" s="211"/>
      <c r="BH749" s="230"/>
    </row>
    <row r="750" spans="2:60" s="212" customFormat="1" x14ac:dyDescent="0.2">
      <c r="B750" s="211"/>
      <c r="BH750" s="230"/>
    </row>
    <row r="751" spans="2:60" s="212" customFormat="1" x14ac:dyDescent="0.2">
      <c r="B751" s="211"/>
      <c r="BH751" s="230"/>
    </row>
    <row r="752" spans="2:60" s="212" customFormat="1" x14ac:dyDescent="0.2">
      <c r="B752" s="211"/>
      <c r="BH752" s="230"/>
    </row>
    <row r="753" spans="2:60" s="212" customFormat="1" x14ac:dyDescent="0.2">
      <c r="B753" s="211"/>
      <c r="BH753" s="230"/>
    </row>
    <row r="754" spans="2:60" s="212" customFormat="1" x14ac:dyDescent="0.2">
      <c r="B754" s="211"/>
      <c r="BH754" s="230"/>
    </row>
    <row r="755" spans="2:60" s="212" customFormat="1" x14ac:dyDescent="0.2">
      <c r="B755" s="211"/>
      <c r="BH755" s="230"/>
    </row>
    <row r="756" spans="2:60" s="212" customFormat="1" x14ac:dyDescent="0.2">
      <c r="B756" s="211"/>
      <c r="BH756" s="230"/>
    </row>
    <row r="757" spans="2:60" s="212" customFormat="1" x14ac:dyDescent="0.2">
      <c r="B757" s="211"/>
      <c r="BH757" s="230"/>
    </row>
    <row r="758" spans="2:60" s="212" customFormat="1" x14ac:dyDescent="0.2">
      <c r="B758" s="211"/>
      <c r="BH758" s="230"/>
    </row>
    <row r="759" spans="2:60" s="212" customFormat="1" x14ac:dyDescent="0.2">
      <c r="B759" s="211"/>
      <c r="BH759" s="230"/>
    </row>
    <row r="760" spans="2:60" s="212" customFormat="1" x14ac:dyDescent="0.2">
      <c r="B760" s="211"/>
      <c r="BH760" s="230"/>
    </row>
    <row r="761" spans="2:60" s="212" customFormat="1" x14ac:dyDescent="0.2">
      <c r="B761" s="211"/>
      <c r="BH761" s="230"/>
    </row>
    <row r="762" spans="2:60" s="212" customFormat="1" x14ac:dyDescent="0.2">
      <c r="B762" s="211"/>
      <c r="BH762" s="230"/>
    </row>
    <row r="763" spans="2:60" s="212" customFormat="1" x14ac:dyDescent="0.2">
      <c r="B763" s="211"/>
      <c r="BH763" s="230"/>
    </row>
    <row r="764" spans="2:60" s="212" customFormat="1" x14ac:dyDescent="0.2">
      <c r="B764" s="211"/>
      <c r="BH764" s="230"/>
    </row>
    <row r="765" spans="2:60" s="212" customFormat="1" x14ac:dyDescent="0.2">
      <c r="B765" s="211"/>
      <c r="BH765" s="230"/>
    </row>
    <row r="766" spans="2:60" s="212" customFormat="1" x14ac:dyDescent="0.2">
      <c r="B766" s="211"/>
      <c r="BH766" s="230"/>
    </row>
    <row r="767" spans="2:60" s="212" customFormat="1" x14ac:dyDescent="0.2">
      <c r="B767" s="211"/>
      <c r="BH767" s="230"/>
    </row>
    <row r="768" spans="2:60" s="212" customFormat="1" x14ac:dyDescent="0.2">
      <c r="B768" s="211"/>
      <c r="BH768" s="230"/>
    </row>
    <row r="769" spans="2:60" s="212" customFormat="1" x14ac:dyDescent="0.2">
      <c r="B769" s="211"/>
      <c r="BH769" s="230"/>
    </row>
    <row r="770" spans="2:60" s="212" customFormat="1" x14ac:dyDescent="0.2">
      <c r="B770" s="211"/>
      <c r="BH770" s="230"/>
    </row>
    <row r="771" spans="2:60" s="212" customFormat="1" x14ac:dyDescent="0.2">
      <c r="B771" s="211"/>
      <c r="BH771" s="230"/>
    </row>
    <row r="772" spans="2:60" s="212" customFormat="1" x14ac:dyDescent="0.2">
      <c r="B772" s="211"/>
      <c r="BH772" s="230"/>
    </row>
    <row r="773" spans="2:60" s="212" customFormat="1" x14ac:dyDescent="0.2">
      <c r="B773" s="211"/>
      <c r="BH773" s="230"/>
    </row>
    <row r="774" spans="2:60" s="212" customFormat="1" x14ac:dyDescent="0.2">
      <c r="B774" s="211"/>
      <c r="BH774" s="230"/>
    </row>
    <row r="775" spans="2:60" s="212" customFormat="1" x14ac:dyDescent="0.2">
      <c r="B775" s="211"/>
      <c r="BH775" s="230"/>
    </row>
    <row r="776" spans="2:60" s="212" customFormat="1" x14ac:dyDescent="0.2">
      <c r="B776" s="211"/>
      <c r="BH776" s="230"/>
    </row>
    <row r="777" spans="2:60" s="212" customFormat="1" x14ac:dyDescent="0.2">
      <c r="B777" s="211"/>
      <c r="BH777" s="230"/>
    </row>
    <row r="778" spans="2:60" s="212" customFormat="1" x14ac:dyDescent="0.2">
      <c r="B778" s="211"/>
      <c r="BH778" s="230"/>
    </row>
    <row r="779" spans="2:60" s="212" customFormat="1" x14ac:dyDescent="0.2">
      <c r="B779" s="211"/>
      <c r="BH779" s="230"/>
    </row>
    <row r="780" spans="2:60" s="212" customFormat="1" x14ac:dyDescent="0.2">
      <c r="B780" s="211"/>
      <c r="BH780" s="230"/>
    </row>
    <row r="781" spans="2:60" s="212" customFormat="1" x14ac:dyDescent="0.2">
      <c r="B781" s="211"/>
      <c r="BH781" s="230"/>
    </row>
    <row r="782" spans="2:60" s="212" customFormat="1" x14ac:dyDescent="0.2">
      <c r="B782" s="211"/>
      <c r="BH782" s="230"/>
    </row>
    <row r="783" spans="2:60" s="212" customFormat="1" x14ac:dyDescent="0.2">
      <c r="B783" s="211"/>
      <c r="BH783" s="230"/>
    </row>
    <row r="784" spans="2:60" s="212" customFormat="1" x14ac:dyDescent="0.2">
      <c r="B784" s="211"/>
      <c r="BH784" s="230"/>
    </row>
    <row r="785" spans="2:60" s="212" customFormat="1" x14ac:dyDescent="0.2">
      <c r="B785" s="211"/>
      <c r="BH785" s="230"/>
    </row>
    <row r="786" spans="2:60" s="212" customFormat="1" x14ac:dyDescent="0.2">
      <c r="B786" s="211"/>
      <c r="BH786" s="230"/>
    </row>
    <row r="787" spans="2:60" s="212" customFormat="1" x14ac:dyDescent="0.2">
      <c r="B787" s="211"/>
      <c r="BH787" s="230"/>
    </row>
    <row r="788" spans="2:60" s="212" customFormat="1" x14ac:dyDescent="0.2">
      <c r="B788" s="211"/>
      <c r="BH788" s="230"/>
    </row>
    <row r="789" spans="2:60" s="212" customFormat="1" x14ac:dyDescent="0.2">
      <c r="B789" s="211"/>
      <c r="BH789" s="230"/>
    </row>
    <row r="790" spans="2:60" s="212" customFormat="1" x14ac:dyDescent="0.2">
      <c r="B790" s="211"/>
      <c r="BH790" s="230"/>
    </row>
    <row r="791" spans="2:60" s="212" customFormat="1" x14ac:dyDescent="0.2">
      <c r="B791" s="211"/>
      <c r="BH791" s="230"/>
    </row>
    <row r="792" spans="2:60" s="212" customFormat="1" x14ac:dyDescent="0.2">
      <c r="B792" s="211"/>
      <c r="BH792" s="230"/>
    </row>
    <row r="793" spans="2:60" s="212" customFormat="1" x14ac:dyDescent="0.2">
      <c r="B793" s="211"/>
      <c r="BH793" s="230"/>
    </row>
    <row r="794" spans="2:60" s="212" customFormat="1" x14ac:dyDescent="0.2">
      <c r="B794" s="211"/>
      <c r="BH794" s="230"/>
    </row>
    <row r="795" spans="2:60" s="212" customFormat="1" x14ac:dyDescent="0.2">
      <c r="B795" s="211"/>
      <c r="BH795" s="230"/>
    </row>
    <row r="796" spans="2:60" s="212" customFormat="1" x14ac:dyDescent="0.2">
      <c r="B796" s="211"/>
      <c r="BH796" s="230"/>
    </row>
    <row r="797" spans="2:60" s="212" customFormat="1" x14ac:dyDescent="0.2">
      <c r="B797" s="211"/>
      <c r="BH797" s="230"/>
    </row>
    <row r="798" spans="2:60" s="212" customFormat="1" x14ac:dyDescent="0.2">
      <c r="B798" s="211"/>
      <c r="BH798" s="230"/>
    </row>
    <row r="799" spans="2:60" s="212" customFormat="1" x14ac:dyDescent="0.2">
      <c r="B799" s="211"/>
      <c r="BH799" s="230"/>
    </row>
    <row r="800" spans="2:60" s="212" customFormat="1" x14ac:dyDescent="0.2">
      <c r="B800" s="211"/>
      <c r="BH800" s="230"/>
    </row>
    <row r="801" spans="2:60" s="212" customFormat="1" x14ac:dyDescent="0.2">
      <c r="B801" s="211"/>
      <c r="BH801" s="230"/>
    </row>
    <row r="802" spans="2:60" s="212" customFormat="1" x14ac:dyDescent="0.2">
      <c r="B802" s="211"/>
      <c r="BH802" s="230"/>
    </row>
    <row r="803" spans="2:60" s="212" customFormat="1" x14ac:dyDescent="0.2">
      <c r="B803" s="211"/>
      <c r="BH803" s="230"/>
    </row>
    <row r="804" spans="2:60" s="212" customFormat="1" x14ac:dyDescent="0.2">
      <c r="B804" s="211"/>
      <c r="BH804" s="230"/>
    </row>
    <row r="805" spans="2:60" s="212" customFormat="1" x14ac:dyDescent="0.2">
      <c r="B805" s="211"/>
      <c r="BH805" s="230"/>
    </row>
    <row r="806" spans="2:60" s="212" customFormat="1" x14ac:dyDescent="0.2">
      <c r="B806" s="211"/>
      <c r="BH806" s="230"/>
    </row>
    <row r="807" spans="2:60" s="212" customFormat="1" x14ac:dyDescent="0.2">
      <c r="B807" s="211"/>
      <c r="BH807" s="230"/>
    </row>
    <row r="808" spans="2:60" s="212" customFormat="1" x14ac:dyDescent="0.2">
      <c r="B808" s="211"/>
      <c r="BH808" s="230"/>
    </row>
    <row r="809" spans="2:60" s="212" customFormat="1" x14ac:dyDescent="0.2">
      <c r="B809" s="211"/>
      <c r="BH809" s="230"/>
    </row>
    <row r="810" spans="2:60" s="212" customFormat="1" x14ac:dyDescent="0.2">
      <c r="B810" s="211"/>
      <c r="BH810" s="230"/>
    </row>
    <row r="811" spans="2:60" s="212" customFormat="1" x14ac:dyDescent="0.2">
      <c r="B811" s="211"/>
      <c r="BH811" s="230"/>
    </row>
    <row r="812" spans="2:60" s="212" customFormat="1" x14ac:dyDescent="0.2">
      <c r="B812" s="211"/>
      <c r="BH812" s="230"/>
    </row>
    <row r="813" spans="2:60" s="212" customFormat="1" x14ac:dyDescent="0.2">
      <c r="B813" s="211"/>
      <c r="BH813" s="230"/>
    </row>
    <row r="814" spans="2:60" s="212" customFormat="1" x14ac:dyDescent="0.2">
      <c r="B814" s="211"/>
      <c r="BH814" s="230"/>
    </row>
    <row r="815" spans="2:60" s="212" customFormat="1" x14ac:dyDescent="0.2">
      <c r="B815" s="211"/>
      <c r="BH815" s="230"/>
    </row>
    <row r="816" spans="2:60" s="212" customFormat="1" x14ac:dyDescent="0.2">
      <c r="B816" s="211"/>
      <c r="BH816" s="230"/>
    </row>
    <row r="817" spans="2:60" s="212" customFormat="1" x14ac:dyDescent="0.2">
      <c r="B817" s="211"/>
      <c r="BH817" s="230"/>
    </row>
    <row r="818" spans="2:60" s="212" customFormat="1" x14ac:dyDescent="0.2">
      <c r="B818" s="211"/>
      <c r="BH818" s="230"/>
    </row>
    <row r="819" spans="2:60" s="212" customFormat="1" x14ac:dyDescent="0.2">
      <c r="B819" s="211"/>
      <c r="BH819" s="230"/>
    </row>
    <row r="820" spans="2:60" s="212" customFormat="1" x14ac:dyDescent="0.2">
      <c r="B820" s="211"/>
      <c r="BH820" s="230"/>
    </row>
    <row r="821" spans="2:60" s="212" customFormat="1" x14ac:dyDescent="0.2">
      <c r="B821" s="211"/>
      <c r="BH821" s="230"/>
    </row>
    <row r="822" spans="2:60" s="212" customFormat="1" x14ac:dyDescent="0.2">
      <c r="B822" s="211"/>
      <c r="BH822" s="230"/>
    </row>
    <row r="823" spans="2:60" s="212" customFormat="1" x14ac:dyDescent="0.2">
      <c r="B823" s="211"/>
      <c r="BH823" s="230"/>
    </row>
    <row r="824" spans="2:60" s="212" customFormat="1" x14ac:dyDescent="0.2">
      <c r="B824" s="211"/>
      <c r="BH824" s="230"/>
    </row>
    <row r="825" spans="2:60" s="212" customFormat="1" x14ac:dyDescent="0.2">
      <c r="B825" s="211"/>
      <c r="BH825" s="230"/>
    </row>
    <row r="826" spans="2:60" s="212" customFormat="1" x14ac:dyDescent="0.2">
      <c r="B826" s="211"/>
      <c r="BH826" s="230"/>
    </row>
    <row r="827" spans="2:60" s="212" customFormat="1" x14ac:dyDescent="0.2">
      <c r="B827" s="211"/>
      <c r="BH827" s="230"/>
    </row>
    <row r="828" spans="2:60" s="212" customFormat="1" x14ac:dyDescent="0.2">
      <c r="B828" s="211"/>
      <c r="BH828" s="230"/>
    </row>
    <row r="829" spans="2:60" s="212" customFormat="1" x14ac:dyDescent="0.2">
      <c r="B829" s="211"/>
      <c r="BH829" s="230"/>
    </row>
    <row r="830" spans="2:60" s="212" customFormat="1" x14ac:dyDescent="0.2">
      <c r="B830" s="211"/>
      <c r="BH830" s="230"/>
    </row>
    <row r="831" spans="2:60" s="212" customFormat="1" x14ac:dyDescent="0.2">
      <c r="B831" s="211"/>
      <c r="BH831" s="230"/>
    </row>
    <row r="832" spans="2:60" s="212" customFormat="1" x14ac:dyDescent="0.2">
      <c r="B832" s="211"/>
      <c r="BH832" s="230"/>
    </row>
    <row r="833" spans="2:60" s="212" customFormat="1" x14ac:dyDescent="0.2">
      <c r="B833" s="211"/>
      <c r="BH833" s="230"/>
    </row>
    <row r="834" spans="2:60" s="212" customFormat="1" x14ac:dyDescent="0.2">
      <c r="B834" s="211"/>
      <c r="BH834" s="230"/>
    </row>
    <row r="835" spans="2:60" s="212" customFormat="1" x14ac:dyDescent="0.2">
      <c r="B835" s="211"/>
      <c r="BH835" s="230"/>
    </row>
    <row r="836" spans="2:60" s="212" customFormat="1" x14ac:dyDescent="0.2">
      <c r="B836" s="211"/>
      <c r="BH836" s="230"/>
    </row>
    <row r="837" spans="2:60" s="212" customFormat="1" x14ac:dyDescent="0.2">
      <c r="B837" s="211"/>
      <c r="BH837" s="230"/>
    </row>
    <row r="838" spans="2:60" s="212" customFormat="1" x14ac:dyDescent="0.2">
      <c r="B838" s="211"/>
      <c r="BH838" s="230"/>
    </row>
    <row r="839" spans="2:60" s="212" customFormat="1" x14ac:dyDescent="0.2">
      <c r="B839" s="211"/>
      <c r="BH839" s="230"/>
    </row>
    <row r="840" spans="2:60" s="212" customFormat="1" x14ac:dyDescent="0.2">
      <c r="B840" s="211"/>
      <c r="BH840" s="230"/>
    </row>
    <row r="841" spans="2:60" s="212" customFormat="1" x14ac:dyDescent="0.2">
      <c r="B841" s="211"/>
      <c r="BH841" s="230"/>
    </row>
    <row r="842" spans="2:60" s="212" customFormat="1" x14ac:dyDescent="0.2">
      <c r="B842" s="211"/>
      <c r="BH842" s="230"/>
    </row>
    <row r="843" spans="2:60" s="212" customFormat="1" x14ac:dyDescent="0.2">
      <c r="B843" s="211"/>
      <c r="BH843" s="230"/>
    </row>
    <row r="844" spans="2:60" s="212" customFormat="1" x14ac:dyDescent="0.2">
      <c r="B844" s="211"/>
      <c r="BH844" s="230"/>
    </row>
    <row r="845" spans="2:60" s="212" customFormat="1" x14ac:dyDescent="0.2">
      <c r="B845" s="211"/>
      <c r="BH845" s="230"/>
    </row>
    <row r="846" spans="2:60" s="212" customFormat="1" x14ac:dyDescent="0.2">
      <c r="B846" s="211"/>
      <c r="BH846" s="230"/>
    </row>
    <row r="847" spans="2:60" s="212" customFormat="1" x14ac:dyDescent="0.2">
      <c r="B847" s="211"/>
      <c r="BH847" s="230"/>
    </row>
    <row r="848" spans="2:60" s="212" customFormat="1" x14ac:dyDescent="0.2">
      <c r="B848" s="211"/>
      <c r="BH848" s="230"/>
    </row>
    <row r="849" spans="2:60" s="212" customFormat="1" x14ac:dyDescent="0.2">
      <c r="B849" s="211"/>
      <c r="BH849" s="230"/>
    </row>
    <row r="850" spans="2:60" s="212" customFormat="1" x14ac:dyDescent="0.2">
      <c r="B850" s="211"/>
      <c r="BH850" s="230"/>
    </row>
    <row r="851" spans="2:60" s="212" customFormat="1" x14ac:dyDescent="0.2">
      <c r="B851" s="211"/>
      <c r="BH851" s="230"/>
    </row>
    <row r="852" spans="2:60" s="212" customFormat="1" x14ac:dyDescent="0.2">
      <c r="B852" s="211"/>
      <c r="BH852" s="230"/>
    </row>
    <row r="853" spans="2:60" s="212" customFormat="1" x14ac:dyDescent="0.2">
      <c r="B853" s="211"/>
      <c r="BH853" s="230"/>
    </row>
    <row r="854" spans="2:60" s="212" customFormat="1" x14ac:dyDescent="0.2">
      <c r="B854" s="211"/>
      <c r="BH854" s="230"/>
    </row>
    <row r="855" spans="2:60" s="212" customFormat="1" x14ac:dyDescent="0.2">
      <c r="B855" s="211"/>
      <c r="BH855" s="230"/>
    </row>
    <row r="856" spans="2:60" s="212" customFormat="1" x14ac:dyDescent="0.2">
      <c r="B856" s="211"/>
      <c r="BH856" s="230"/>
    </row>
    <row r="857" spans="2:60" s="212" customFormat="1" x14ac:dyDescent="0.2">
      <c r="B857" s="211"/>
      <c r="BH857" s="230"/>
    </row>
    <row r="858" spans="2:60" s="212" customFormat="1" x14ac:dyDescent="0.2">
      <c r="B858" s="211"/>
      <c r="BH858" s="230"/>
    </row>
    <row r="859" spans="2:60" s="212" customFormat="1" x14ac:dyDescent="0.2">
      <c r="B859" s="211"/>
      <c r="BH859" s="230"/>
    </row>
    <row r="860" spans="2:60" s="212" customFormat="1" x14ac:dyDescent="0.2">
      <c r="B860" s="211"/>
      <c r="BH860" s="230"/>
    </row>
    <row r="861" spans="2:60" s="212" customFormat="1" x14ac:dyDescent="0.2">
      <c r="B861" s="211"/>
      <c r="BH861" s="230"/>
    </row>
    <row r="862" spans="2:60" s="212" customFormat="1" x14ac:dyDescent="0.2">
      <c r="B862" s="211"/>
      <c r="BH862" s="230"/>
    </row>
    <row r="863" spans="2:60" s="212" customFormat="1" x14ac:dyDescent="0.2">
      <c r="B863" s="211"/>
      <c r="BH863" s="230"/>
    </row>
    <row r="864" spans="2:60" s="212" customFormat="1" x14ac:dyDescent="0.2">
      <c r="B864" s="211"/>
      <c r="BH864" s="230"/>
    </row>
    <row r="865" spans="2:60" s="212" customFormat="1" x14ac:dyDescent="0.2">
      <c r="B865" s="211"/>
      <c r="BH865" s="230"/>
    </row>
    <row r="866" spans="2:60" s="212" customFormat="1" x14ac:dyDescent="0.2">
      <c r="B866" s="211"/>
      <c r="BH866" s="230"/>
    </row>
    <row r="867" spans="2:60" s="212" customFormat="1" x14ac:dyDescent="0.2">
      <c r="B867" s="211"/>
      <c r="BH867" s="230"/>
    </row>
    <row r="868" spans="2:60" s="212" customFormat="1" x14ac:dyDescent="0.2">
      <c r="B868" s="211"/>
      <c r="BH868" s="230"/>
    </row>
    <row r="869" spans="2:60" s="212" customFormat="1" x14ac:dyDescent="0.2">
      <c r="B869" s="211"/>
      <c r="BH869" s="230"/>
    </row>
    <row r="870" spans="2:60" s="212" customFormat="1" x14ac:dyDescent="0.2">
      <c r="B870" s="211"/>
      <c r="BH870" s="230"/>
    </row>
    <row r="871" spans="2:60" s="212" customFormat="1" x14ac:dyDescent="0.2">
      <c r="B871" s="211"/>
      <c r="BH871" s="230"/>
    </row>
    <row r="872" spans="2:60" s="212" customFormat="1" x14ac:dyDescent="0.2">
      <c r="B872" s="211"/>
      <c r="BH872" s="230"/>
    </row>
    <row r="873" spans="2:60" s="212" customFormat="1" x14ac:dyDescent="0.2">
      <c r="B873" s="211"/>
      <c r="BH873" s="230"/>
    </row>
    <row r="874" spans="2:60" s="212" customFormat="1" x14ac:dyDescent="0.2">
      <c r="B874" s="211"/>
      <c r="BH874" s="230"/>
    </row>
    <row r="875" spans="2:60" s="212" customFormat="1" x14ac:dyDescent="0.2">
      <c r="B875" s="211"/>
      <c r="BH875" s="230"/>
    </row>
    <row r="876" spans="2:60" s="212" customFormat="1" x14ac:dyDescent="0.2">
      <c r="B876" s="211"/>
      <c r="BH876" s="230"/>
    </row>
    <row r="877" spans="2:60" s="212" customFormat="1" x14ac:dyDescent="0.2">
      <c r="B877" s="211"/>
      <c r="BH877" s="230"/>
    </row>
    <row r="878" spans="2:60" s="212" customFormat="1" x14ac:dyDescent="0.2">
      <c r="B878" s="211"/>
      <c r="BH878" s="230"/>
    </row>
    <row r="879" spans="2:60" s="212" customFormat="1" x14ac:dyDescent="0.2">
      <c r="B879" s="211"/>
      <c r="BH879" s="230"/>
    </row>
    <row r="880" spans="2:60" s="212" customFormat="1" x14ac:dyDescent="0.2">
      <c r="B880" s="211"/>
      <c r="BH880" s="230"/>
    </row>
    <row r="881" spans="2:60" s="212" customFormat="1" x14ac:dyDescent="0.2">
      <c r="B881" s="211"/>
      <c r="BH881" s="230"/>
    </row>
    <row r="882" spans="2:60" s="212" customFormat="1" x14ac:dyDescent="0.2">
      <c r="B882" s="211"/>
      <c r="BH882" s="230"/>
    </row>
    <row r="883" spans="2:60" s="212" customFormat="1" x14ac:dyDescent="0.2">
      <c r="B883" s="211"/>
      <c r="BH883" s="230"/>
    </row>
    <row r="884" spans="2:60" s="212" customFormat="1" x14ac:dyDescent="0.2">
      <c r="B884" s="211"/>
      <c r="BH884" s="230"/>
    </row>
    <row r="885" spans="2:60" s="212" customFormat="1" x14ac:dyDescent="0.2">
      <c r="B885" s="211"/>
      <c r="BH885" s="230"/>
    </row>
    <row r="886" spans="2:60" s="212" customFormat="1" x14ac:dyDescent="0.2">
      <c r="B886" s="211"/>
      <c r="BH886" s="230"/>
    </row>
    <row r="887" spans="2:60" s="212" customFormat="1" x14ac:dyDescent="0.2">
      <c r="B887" s="211"/>
      <c r="BH887" s="230"/>
    </row>
    <row r="888" spans="2:60" s="212" customFormat="1" x14ac:dyDescent="0.2">
      <c r="B888" s="211"/>
      <c r="BH888" s="230"/>
    </row>
    <row r="889" spans="2:60" s="212" customFormat="1" x14ac:dyDescent="0.2">
      <c r="B889" s="211"/>
      <c r="BH889" s="230"/>
    </row>
    <row r="890" spans="2:60" s="212" customFormat="1" x14ac:dyDescent="0.2">
      <c r="B890" s="211"/>
      <c r="BH890" s="230"/>
    </row>
    <row r="891" spans="2:60" s="212" customFormat="1" x14ac:dyDescent="0.2">
      <c r="B891" s="211"/>
      <c r="BH891" s="230"/>
    </row>
    <row r="892" spans="2:60" s="212" customFormat="1" x14ac:dyDescent="0.2">
      <c r="B892" s="211"/>
      <c r="BH892" s="230"/>
    </row>
    <row r="893" spans="2:60" s="212" customFormat="1" x14ac:dyDescent="0.2">
      <c r="B893" s="211"/>
      <c r="BH893" s="230"/>
    </row>
    <row r="894" spans="2:60" s="212" customFormat="1" x14ac:dyDescent="0.2">
      <c r="B894" s="211"/>
      <c r="BH894" s="230"/>
    </row>
    <row r="895" spans="2:60" s="212" customFormat="1" x14ac:dyDescent="0.2">
      <c r="B895" s="211"/>
      <c r="BH895" s="230"/>
    </row>
    <row r="896" spans="2:60" s="212" customFormat="1" x14ac:dyDescent="0.2">
      <c r="B896" s="211"/>
      <c r="BH896" s="230"/>
    </row>
    <row r="897" spans="2:60" s="212" customFormat="1" x14ac:dyDescent="0.2">
      <c r="B897" s="211"/>
      <c r="BH897" s="230"/>
    </row>
    <row r="898" spans="2:60" s="212" customFormat="1" x14ac:dyDescent="0.2">
      <c r="B898" s="211"/>
      <c r="BH898" s="230"/>
    </row>
    <row r="899" spans="2:60" s="212" customFormat="1" x14ac:dyDescent="0.2">
      <c r="B899" s="211"/>
      <c r="BH899" s="230"/>
    </row>
    <row r="900" spans="2:60" s="212" customFormat="1" x14ac:dyDescent="0.2">
      <c r="B900" s="211"/>
      <c r="BH900" s="230"/>
    </row>
    <row r="901" spans="2:60" s="212" customFormat="1" x14ac:dyDescent="0.2">
      <c r="B901" s="211"/>
      <c r="BH901" s="230"/>
    </row>
    <row r="902" spans="2:60" s="212" customFormat="1" x14ac:dyDescent="0.2">
      <c r="B902" s="211"/>
      <c r="BH902" s="230"/>
    </row>
    <row r="903" spans="2:60" s="212" customFormat="1" x14ac:dyDescent="0.2">
      <c r="B903" s="211"/>
      <c r="BH903" s="230"/>
    </row>
    <row r="904" spans="2:60" s="212" customFormat="1" x14ac:dyDescent="0.2">
      <c r="B904" s="211"/>
      <c r="BH904" s="230"/>
    </row>
    <row r="905" spans="2:60" s="212" customFormat="1" x14ac:dyDescent="0.2">
      <c r="B905" s="211"/>
      <c r="BH905" s="230"/>
    </row>
    <row r="906" spans="2:60" s="212" customFormat="1" x14ac:dyDescent="0.2">
      <c r="B906" s="211"/>
      <c r="BH906" s="230"/>
    </row>
    <row r="907" spans="2:60" s="212" customFormat="1" x14ac:dyDescent="0.2">
      <c r="B907" s="211"/>
      <c r="BH907" s="230"/>
    </row>
    <row r="908" spans="2:60" s="212" customFormat="1" x14ac:dyDescent="0.2">
      <c r="B908" s="211"/>
      <c r="BH908" s="230"/>
    </row>
    <row r="909" spans="2:60" s="212" customFormat="1" x14ac:dyDescent="0.2">
      <c r="B909" s="211"/>
      <c r="BH909" s="230"/>
    </row>
    <row r="910" spans="2:60" s="212" customFormat="1" x14ac:dyDescent="0.2">
      <c r="B910" s="211"/>
      <c r="BH910" s="230"/>
    </row>
    <row r="911" spans="2:60" s="212" customFormat="1" x14ac:dyDescent="0.2">
      <c r="B911" s="211"/>
      <c r="BH911" s="230"/>
    </row>
    <row r="912" spans="2:60" s="212" customFormat="1" x14ac:dyDescent="0.2">
      <c r="B912" s="211"/>
      <c r="BH912" s="230"/>
    </row>
    <row r="913" spans="2:60" s="212" customFormat="1" x14ac:dyDescent="0.2">
      <c r="B913" s="211"/>
      <c r="BH913" s="230"/>
    </row>
    <row r="914" spans="2:60" s="212" customFormat="1" x14ac:dyDescent="0.2">
      <c r="B914" s="211"/>
      <c r="BH914" s="230"/>
    </row>
    <row r="915" spans="2:60" s="212" customFormat="1" x14ac:dyDescent="0.2">
      <c r="B915" s="211"/>
      <c r="BH915" s="230"/>
    </row>
    <row r="916" spans="2:60" s="212" customFormat="1" x14ac:dyDescent="0.2">
      <c r="B916" s="211"/>
      <c r="BH916" s="230"/>
    </row>
    <row r="917" spans="2:60" s="212" customFormat="1" x14ac:dyDescent="0.2">
      <c r="B917" s="211"/>
      <c r="BH917" s="230"/>
    </row>
    <row r="918" spans="2:60" s="212" customFormat="1" x14ac:dyDescent="0.2">
      <c r="B918" s="211"/>
      <c r="BH918" s="230"/>
    </row>
    <row r="919" spans="2:60" s="212" customFormat="1" x14ac:dyDescent="0.2">
      <c r="B919" s="211"/>
      <c r="BH919" s="230"/>
    </row>
    <row r="920" spans="2:60" s="212" customFormat="1" x14ac:dyDescent="0.2">
      <c r="B920" s="211"/>
      <c r="BH920" s="230"/>
    </row>
    <row r="921" spans="2:60" s="212" customFormat="1" x14ac:dyDescent="0.2">
      <c r="B921" s="211"/>
      <c r="BH921" s="230"/>
    </row>
    <row r="922" spans="2:60" s="212" customFormat="1" x14ac:dyDescent="0.2">
      <c r="B922" s="211"/>
      <c r="BH922" s="230"/>
    </row>
    <row r="923" spans="2:60" s="212" customFormat="1" x14ac:dyDescent="0.2">
      <c r="B923" s="211"/>
      <c r="BH923" s="230"/>
    </row>
    <row r="924" spans="2:60" s="212" customFormat="1" x14ac:dyDescent="0.2">
      <c r="B924" s="211"/>
      <c r="BH924" s="230"/>
    </row>
    <row r="925" spans="2:60" s="212" customFormat="1" x14ac:dyDescent="0.2">
      <c r="B925" s="211"/>
      <c r="BH925" s="230"/>
    </row>
    <row r="926" spans="2:60" s="212" customFormat="1" x14ac:dyDescent="0.2">
      <c r="B926" s="211"/>
      <c r="BH926" s="230"/>
    </row>
    <row r="927" spans="2:60" s="212" customFormat="1" x14ac:dyDescent="0.2">
      <c r="B927" s="211"/>
      <c r="BH927" s="230"/>
    </row>
    <row r="928" spans="2:60" s="212" customFormat="1" x14ac:dyDescent="0.2">
      <c r="B928" s="211"/>
      <c r="BH928" s="230"/>
    </row>
    <row r="929" spans="2:60" s="212" customFormat="1" x14ac:dyDescent="0.2">
      <c r="B929" s="211"/>
      <c r="BH929" s="230"/>
    </row>
    <row r="930" spans="2:60" s="212" customFormat="1" x14ac:dyDescent="0.2">
      <c r="B930" s="211"/>
      <c r="BH930" s="230"/>
    </row>
    <row r="931" spans="2:60" s="212" customFormat="1" x14ac:dyDescent="0.2">
      <c r="B931" s="211"/>
      <c r="BH931" s="230"/>
    </row>
    <row r="932" spans="2:60" s="212" customFormat="1" x14ac:dyDescent="0.2">
      <c r="B932" s="211"/>
      <c r="BH932" s="230"/>
    </row>
    <row r="933" spans="2:60" s="212" customFormat="1" x14ac:dyDescent="0.2">
      <c r="B933" s="211"/>
      <c r="BH933" s="230"/>
    </row>
    <row r="934" spans="2:60" s="212" customFormat="1" x14ac:dyDescent="0.2">
      <c r="B934" s="211"/>
      <c r="BH934" s="230"/>
    </row>
    <row r="935" spans="2:60" s="212" customFormat="1" x14ac:dyDescent="0.2">
      <c r="B935" s="211"/>
      <c r="BH935" s="230"/>
    </row>
    <row r="936" spans="2:60" s="212" customFormat="1" x14ac:dyDescent="0.2">
      <c r="B936" s="211"/>
      <c r="BH936" s="230"/>
    </row>
    <row r="937" spans="2:60" s="212" customFormat="1" x14ac:dyDescent="0.2">
      <c r="B937" s="211"/>
      <c r="BH937" s="230"/>
    </row>
    <row r="938" spans="2:60" s="212" customFormat="1" x14ac:dyDescent="0.2">
      <c r="B938" s="211"/>
      <c r="BH938" s="230"/>
    </row>
    <row r="939" spans="2:60" s="212" customFormat="1" x14ac:dyDescent="0.2">
      <c r="B939" s="211"/>
      <c r="BH939" s="230"/>
    </row>
    <row r="940" spans="2:60" s="212" customFormat="1" x14ac:dyDescent="0.2">
      <c r="B940" s="211"/>
      <c r="BH940" s="230"/>
    </row>
    <row r="941" spans="2:60" s="212" customFormat="1" x14ac:dyDescent="0.2">
      <c r="B941" s="211"/>
      <c r="BH941" s="230"/>
    </row>
    <row r="942" spans="2:60" s="212" customFormat="1" x14ac:dyDescent="0.2">
      <c r="B942" s="211"/>
      <c r="BH942" s="230"/>
    </row>
    <row r="943" spans="2:60" s="212" customFormat="1" x14ac:dyDescent="0.2">
      <c r="B943" s="211"/>
      <c r="BH943" s="230"/>
    </row>
    <row r="944" spans="2:60" s="212" customFormat="1" x14ac:dyDescent="0.2">
      <c r="B944" s="211"/>
      <c r="BH944" s="230"/>
    </row>
    <row r="945" spans="2:60" s="212" customFormat="1" x14ac:dyDescent="0.2">
      <c r="B945" s="211"/>
      <c r="BH945" s="230"/>
    </row>
    <row r="946" spans="2:60" s="212" customFormat="1" x14ac:dyDescent="0.2">
      <c r="B946" s="211"/>
      <c r="BH946" s="230"/>
    </row>
    <row r="947" spans="2:60" s="212" customFormat="1" x14ac:dyDescent="0.2">
      <c r="B947" s="211"/>
      <c r="BH947" s="230"/>
    </row>
    <row r="948" spans="2:60" s="212" customFormat="1" x14ac:dyDescent="0.2">
      <c r="B948" s="211"/>
      <c r="BH948" s="230"/>
    </row>
    <row r="949" spans="2:60" s="212" customFormat="1" x14ac:dyDescent="0.2">
      <c r="B949" s="211"/>
      <c r="BH949" s="230"/>
    </row>
    <row r="950" spans="2:60" s="212" customFormat="1" x14ac:dyDescent="0.2">
      <c r="B950" s="211"/>
      <c r="BH950" s="230"/>
    </row>
    <row r="951" spans="2:60" s="212" customFormat="1" x14ac:dyDescent="0.2">
      <c r="B951" s="211"/>
      <c r="BH951" s="230"/>
    </row>
    <row r="952" spans="2:60" s="212" customFormat="1" x14ac:dyDescent="0.2">
      <c r="B952" s="211"/>
      <c r="BH952" s="230"/>
    </row>
    <row r="953" spans="2:60" s="212" customFormat="1" x14ac:dyDescent="0.2">
      <c r="B953" s="211"/>
      <c r="BH953" s="230"/>
    </row>
    <row r="954" spans="2:60" s="212" customFormat="1" x14ac:dyDescent="0.2">
      <c r="B954" s="211"/>
      <c r="BH954" s="230"/>
    </row>
    <row r="955" spans="2:60" s="212" customFormat="1" x14ac:dyDescent="0.2">
      <c r="B955" s="211"/>
      <c r="BH955" s="230"/>
    </row>
    <row r="956" spans="2:60" s="212" customFormat="1" x14ac:dyDescent="0.2">
      <c r="B956" s="211"/>
      <c r="BH956" s="230"/>
    </row>
    <row r="957" spans="2:60" s="212" customFormat="1" x14ac:dyDescent="0.2">
      <c r="B957" s="211"/>
      <c r="BH957" s="230"/>
    </row>
    <row r="958" spans="2:60" s="212" customFormat="1" x14ac:dyDescent="0.2">
      <c r="B958" s="211"/>
      <c r="BH958" s="230"/>
    </row>
    <row r="959" spans="2:60" s="212" customFormat="1" x14ac:dyDescent="0.2">
      <c r="B959" s="211"/>
      <c r="BH959" s="230"/>
    </row>
    <row r="960" spans="2:60" s="212" customFormat="1" x14ac:dyDescent="0.2">
      <c r="B960" s="211"/>
      <c r="BH960" s="230"/>
    </row>
    <row r="961" spans="2:60" s="212" customFormat="1" x14ac:dyDescent="0.2">
      <c r="B961" s="211"/>
      <c r="BH961" s="230"/>
    </row>
    <row r="962" spans="2:60" s="212" customFormat="1" x14ac:dyDescent="0.2">
      <c r="B962" s="211"/>
      <c r="BH962" s="230"/>
    </row>
    <row r="963" spans="2:60" s="212" customFormat="1" x14ac:dyDescent="0.2">
      <c r="B963" s="211"/>
      <c r="BH963" s="230"/>
    </row>
    <row r="964" spans="2:60" s="212" customFormat="1" x14ac:dyDescent="0.2">
      <c r="B964" s="211"/>
      <c r="BH964" s="230"/>
    </row>
    <row r="965" spans="2:60" s="212" customFormat="1" x14ac:dyDescent="0.2">
      <c r="B965" s="211"/>
      <c r="BH965" s="230"/>
    </row>
    <row r="966" spans="2:60" s="212" customFormat="1" x14ac:dyDescent="0.2">
      <c r="B966" s="211"/>
      <c r="BH966" s="230"/>
    </row>
  </sheetData>
  <autoFilter ref="A6:BO140" xr:uid="{ADDE986D-845C-4202-9F0F-9413A92BFDA3}"/>
  <mergeCells count="8">
    <mergeCell ref="BF1:BG1"/>
    <mergeCell ref="BF2:BG2"/>
    <mergeCell ref="BF4:BG4"/>
    <mergeCell ref="A138:C138"/>
    <mergeCell ref="A1:C3"/>
    <mergeCell ref="D1:AW1"/>
    <mergeCell ref="D2:AW2"/>
    <mergeCell ref="D3:AW3"/>
  </mergeCells>
  <pageMargins left="0.11811023622047245" right="0.11811023622047245" top="0" bottom="0" header="0.31496062992125984" footer="0.31496062992125984"/>
  <pageSetup paperSize="5" scale="70" fitToWidth="3" orientation="landscape" r:id="rId1"/>
  <ignoredErrors>
    <ignoredError sqref="E22:BG22 D44:BG44 F47:BG47 F56:BG56 F65:BG65 E75:BG75 E122:BG122 D124:BH124 E126:BG126 E85:BF85 G107 AT107 E81:AJ81 E58:BG58 G57 G123:H123 T57 AG57 AT57 BG57 T107 AG107 T123 AG123 AT123 BG123:BH123 AT81:BG81" formula="1"/>
    <ignoredError sqref="B91 B103:B104 B71:B77 B34:B54 B55:B70 B82:B90 B12:B33 B78:B81" numberStoredAsText="1"/>
    <ignoredError sqref="E92:BG92" formula="1" formulaRange="1"/>
    <ignoredError sqref="D92 E32:AW32 D33:AW3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DC22C-1BC5-498A-833F-8809CF4C8C61}">
  <sheetPr>
    <tabColor theme="0" tint="-0.249977111117893"/>
  </sheetPr>
  <dimension ref="A1:AG23"/>
  <sheetViews>
    <sheetView showGridLines="0" showZeros="0" zoomScale="98" zoomScaleNormal="98" workbookViewId="0">
      <pane xSplit="3" ySplit="6" topLeftCell="D7" activePane="bottomRight" state="frozen"/>
      <selection activeCell="A70" sqref="A70"/>
      <selection pane="topRight" activeCell="A70" sqref="A70"/>
      <selection pane="bottomLeft" activeCell="A70" sqref="A70"/>
      <selection pane="bottomRight" activeCell="C24" sqref="C24"/>
    </sheetView>
  </sheetViews>
  <sheetFormatPr baseColWidth="10" defaultRowHeight="11.25" x14ac:dyDescent="0.2"/>
  <cols>
    <col min="1" max="1" width="19" style="170" customWidth="1"/>
    <col min="2" max="2" width="5.28515625" style="170" customWidth="1"/>
    <col min="3" max="3" width="56.85546875" style="170" customWidth="1"/>
    <col min="4" max="4" width="12.42578125" style="172" customWidth="1"/>
    <col min="5" max="5" width="13.42578125" style="172" hidden="1" customWidth="1"/>
    <col min="6" max="6" width="13.42578125" style="170" hidden="1" customWidth="1"/>
    <col min="7" max="7" width="12.42578125" style="170" customWidth="1"/>
    <col min="8" max="16" width="12.42578125" style="170" hidden="1" customWidth="1"/>
    <col min="17" max="17" width="23.28515625" style="170" customWidth="1"/>
    <col min="18" max="18" width="15.28515625" style="170" customWidth="1"/>
    <col min="19" max="16384" width="11.42578125" style="170"/>
  </cols>
  <sheetData>
    <row r="1" spans="1:33" ht="18" x14ac:dyDescent="0.25">
      <c r="B1" s="208"/>
      <c r="C1" s="208"/>
      <c r="D1" s="270" t="s">
        <v>0</v>
      </c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57" t="s">
        <v>326</v>
      </c>
      <c r="Q1" s="258"/>
    </row>
    <row r="2" spans="1:33" ht="12.75" x14ac:dyDescent="0.2">
      <c r="B2" s="209"/>
      <c r="C2" s="209"/>
      <c r="D2" s="271" t="s">
        <v>1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59" t="s">
        <v>327</v>
      </c>
      <c r="Q2" s="260"/>
    </row>
    <row r="3" spans="1:33" ht="13.5" thickBot="1" x14ac:dyDescent="0.25">
      <c r="B3" s="209"/>
      <c r="C3" s="209"/>
      <c r="D3" s="271" t="s">
        <v>315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17"/>
      <c r="Q3" s="218"/>
    </row>
    <row r="4" spans="1:33" ht="12.75" x14ac:dyDescent="0.2">
      <c r="A4" s="171" t="s">
        <v>3</v>
      </c>
      <c r="E4" s="173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261" t="s">
        <v>328</v>
      </c>
      <c r="Q4" s="262"/>
    </row>
    <row r="5" spans="1:33" ht="13.5" thickBot="1" x14ac:dyDescent="0.25">
      <c r="A5" s="171" t="s">
        <v>332</v>
      </c>
      <c r="E5" s="175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219"/>
      <c r="Q5" s="220"/>
    </row>
    <row r="6" spans="1:33" ht="22.5" x14ac:dyDescent="0.2">
      <c r="A6" s="4" t="s">
        <v>4</v>
      </c>
      <c r="B6" s="4" t="s">
        <v>5</v>
      </c>
      <c r="C6" s="4" t="s">
        <v>6</v>
      </c>
      <c r="D6" s="4" t="s">
        <v>316</v>
      </c>
      <c r="E6" s="176" t="s">
        <v>50</v>
      </c>
      <c r="F6" s="176" t="s">
        <v>51</v>
      </c>
      <c r="G6" s="176" t="s">
        <v>52</v>
      </c>
      <c r="H6" s="176" t="s">
        <v>53</v>
      </c>
      <c r="I6" s="176" t="s">
        <v>54</v>
      </c>
      <c r="J6" s="176" t="s">
        <v>55</v>
      </c>
      <c r="K6" s="176" t="s">
        <v>56</v>
      </c>
      <c r="L6" s="176" t="s">
        <v>57</v>
      </c>
      <c r="M6" s="176" t="s">
        <v>58</v>
      </c>
      <c r="N6" s="176" t="s">
        <v>59</v>
      </c>
      <c r="O6" s="176" t="s">
        <v>60</v>
      </c>
      <c r="P6" s="176" t="s">
        <v>61</v>
      </c>
      <c r="Q6" s="176" t="s">
        <v>62</v>
      </c>
    </row>
    <row r="7" spans="1:33" s="177" customFormat="1" ht="12.75" x14ac:dyDescent="0.2">
      <c r="A7" s="5" t="s">
        <v>63</v>
      </c>
      <c r="B7" s="5"/>
      <c r="C7" s="5" t="s">
        <v>64</v>
      </c>
      <c r="D7" s="5">
        <f>+D8</f>
        <v>154682951</v>
      </c>
      <c r="E7" s="5">
        <f>+E8</f>
        <v>154682951</v>
      </c>
      <c r="F7" s="5">
        <f t="shared" ref="F7:P7" si="0">+F8</f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 t="shared" si="0"/>
        <v>0</v>
      </c>
      <c r="Q7" s="5">
        <f>+Q8</f>
        <v>154682951</v>
      </c>
    </row>
    <row r="8" spans="1:33" s="177" customFormat="1" ht="12.75" x14ac:dyDescent="0.2">
      <c r="A8" s="99" t="s">
        <v>245</v>
      </c>
      <c r="B8" s="99"/>
      <c r="C8" s="99" t="s">
        <v>246</v>
      </c>
      <c r="D8" s="99">
        <f>+D10</f>
        <v>154682951</v>
      </c>
      <c r="E8" s="99">
        <f>+E10</f>
        <v>154682951</v>
      </c>
      <c r="F8" s="99">
        <f t="shared" ref="F8:P8" si="1">+F10</f>
        <v>0</v>
      </c>
      <c r="G8" s="99">
        <f t="shared" si="1"/>
        <v>0</v>
      </c>
      <c r="H8" s="99">
        <f t="shared" si="1"/>
        <v>0</v>
      </c>
      <c r="I8" s="99">
        <f t="shared" si="1"/>
        <v>0</v>
      </c>
      <c r="J8" s="99">
        <f t="shared" si="1"/>
        <v>0</v>
      </c>
      <c r="K8" s="99">
        <f t="shared" si="1"/>
        <v>0</v>
      </c>
      <c r="L8" s="99">
        <f t="shared" si="1"/>
        <v>0</v>
      </c>
      <c r="M8" s="99">
        <f t="shared" si="1"/>
        <v>0</v>
      </c>
      <c r="N8" s="99">
        <f t="shared" si="1"/>
        <v>0</v>
      </c>
      <c r="O8" s="99">
        <f t="shared" si="1"/>
        <v>0</v>
      </c>
      <c r="P8" s="99">
        <f t="shared" si="1"/>
        <v>0</v>
      </c>
      <c r="Q8" s="99">
        <f>+Q10</f>
        <v>154682951</v>
      </c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</row>
    <row r="9" spans="1:33" s="174" customFormat="1" ht="23.25" customHeight="1" x14ac:dyDescent="0.2">
      <c r="A9" s="136" t="s">
        <v>273</v>
      </c>
      <c r="B9" s="107"/>
      <c r="C9" s="108" t="s">
        <v>274</v>
      </c>
      <c r="D9" s="109">
        <f>+D10</f>
        <v>154682951</v>
      </c>
      <c r="E9" s="109">
        <f>+E10</f>
        <v>154682951</v>
      </c>
      <c r="F9" s="109">
        <f t="shared" ref="F9:P9" si="2">+F10</f>
        <v>0</v>
      </c>
      <c r="G9" s="109">
        <f t="shared" si="2"/>
        <v>0</v>
      </c>
      <c r="H9" s="109">
        <f t="shared" si="2"/>
        <v>0</v>
      </c>
      <c r="I9" s="109">
        <f t="shared" si="2"/>
        <v>0</v>
      </c>
      <c r="J9" s="109">
        <f t="shared" si="2"/>
        <v>0</v>
      </c>
      <c r="K9" s="178">
        <v>0</v>
      </c>
      <c r="L9" s="109">
        <f t="shared" si="2"/>
        <v>0</v>
      </c>
      <c r="M9" s="109">
        <f t="shared" si="2"/>
        <v>0</v>
      </c>
      <c r="N9" s="109">
        <f t="shared" si="2"/>
        <v>0</v>
      </c>
      <c r="O9" s="109">
        <f t="shared" si="2"/>
        <v>0</v>
      </c>
      <c r="P9" s="109">
        <f t="shared" si="2"/>
        <v>0</v>
      </c>
      <c r="Q9" s="109">
        <f>+Q10</f>
        <v>154682951</v>
      </c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</row>
    <row r="10" spans="1:33" ht="23.25" customHeight="1" x14ac:dyDescent="0.2">
      <c r="A10" s="179" t="s">
        <v>275</v>
      </c>
      <c r="B10" s="180"/>
      <c r="C10" s="179" t="s">
        <v>276</v>
      </c>
      <c r="D10" s="110">
        <f>D11</f>
        <v>154682951</v>
      </c>
      <c r="E10" s="110">
        <f>E11</f>
        <v>154682951</v>
      </c>
      <c r="F10" s="110">
        <f t="shared" ref="F10:P10" si="3">F11</f>
        <v>0</v>
      </c>
      <c r="G10" s="110">
        <f t="shared" si="3"/>
        <v>0</v>
      </c>
      <c r="H10" s="110">
        <f t="shared" si="3"/>
        <v>0</v>
      </c>
      <c r="I10" s="110">
        <f t="shared" si="3"/>
        <v>0</v>
      </c>
      <c r="J10" s="110">
        <f t="shared" si="3"/>
        <v>0</v>
      </c>
      <c r="K10" s="110">
        <f t="shared" si="3"/>
        <v>0</v>
      </c>
      <c r="L10" s="110">
        <f t="shared" si="3"/>
        <v>0</v>
      </c>
      <c r="M10" s="110">
        <f t="shared" si="3"/>
        <v>0</v>
      </c>
      <c r="N10" s="110">
        <f t="shared" si="3"/>
        <v>0</v>
      </c>
      <c r="O10" s="110">
        <f t="shared" si="3"/>
        <v>0</v>
      </c>
      <c r="P10" s="110">
        <f t="shared" si="3"/>
        <v>0</v>
      </c>
      <c r="Q10" s="110">
        <f>Q11</f>
        <v>154682951</v>
      </c>
    </row>
    <row r="11" spans="1:33" ht="22.5" customHeight="1" x14ac:dyDescent="0.2">
      <c r="A11" s="83" t="s">
        <v>277</v>
      </c>
      <c r="B11" s="181" t="s">
        <v>74</v>
      </c>
      <c r="C11" s="83" t="s">
        <v>278</v>
      </c>
      <c r="D11" s="26">
        <v>154682951</v>
      </c>
      <c r="E11" s="182">
        <v>154682951</v>
      </c>
      <c r="F11" s="182">
        <v>0</v>
      </c>
      <c r="G11" s="182">
        <v>0</v>
      </c>
      <c r="H11" s="182">
        <v>0</v>
      </c>
      <c r="I11" s="182">
        <v>0</v>
      </c>
      <c r="J11" s="182">
        <v>0</v>
      </c>
      <c r="K11" s="182">
        <v>0</v>
      </c>
      <c r="L11" s="182">
        <v>0</v>
      </c>
      <c r="M11" s="182">
        <v>0</v>
      </c>
      <c r="N11" s="182">
        <v>0</v>
      </c>
      <c r="O11" s="182">
        <v>0</v>
      </c>
      <c r="P11" s="182">
        <v>0</v>
      </c>
      <c r="Q11" s="182">
        <f>SUM(E11:P11)</f>
        <v>154682951</v>
      </c>
    </row>
    <row r="12" spans="1:33" ht="12.75" x14ac:dyDescent="0.2">
      <c r="A12" s="183" t="s">
        <v>299</v>
      </c>
      <c r="B12" s="9"/>
      <c r="C12" s="8" t="s">
        <v>300</v>
      </c>
      <c r="D12" s="8">
        <f>SUM(D13:D15)</f>
        <v>80802117.480000004</v>
      </c>
      <c r="E12" s="8">
        <f>SUM(E13:E15)</f>
        <v>69553717.480000004</v>
      </c>
      <c r="F12" s="8">
        <f>SUM(F13:F15)</f>
        <v>11248400</v>
      </c>
      <c r="G12" s="8">
        <f t="shared" ref="G12:P12" si="4">SUM(G13:G15)</f>
        <v>0</v>
      </c>
      <c r="H12" s="8">
        <f t="shared" si="4"/>
        <v>0</v>
      </c>
      <c r="I12" s="8">
        <f t="shared" si="4"/>
        <v>0</v>
      </c>
      <c r="J12" s="8">
        <f t="shared" si="4"/>
        <v>0</v>
      </c>
      <c r="K12" s="8">
        <f t="shared" si="4"/>
        <v>0</v>
      </c>
      <c r="L12" s="8">
        <f t="shared" si="4"/>
        <v>0</v>
      </c>
      <c r="M12" s="8">
        <f t="shared" si="4"/>
        <v>0</v>
      </c>
      <c r="N12" s="8">
        <f t="shared" si="4"/>
        <v>0</v>
      </c>
      <c r="O12" s="8">
        <f t="shared" si="4"/>
        <v>0</v>
      </c>
      <c r="P12" s="8">
        <f t="shared" si="4"/>
        <v>0</v>
      </c>
      <c r="Q12" s="8">
        <f>SUM(Q13:Q15)</f>
        <v>80802117.480000004</v>
      </c>
    </row>
    <row r="13" spans="1:33" ht="34.5" customHeight="1" x14ac:dyDescent="0.2">
      <c r="A13" s="26" t="s">
        <v>306</v>
      </c>
      <c r="B13" s="181" t="s">
        <v>74</v>
      </c>
      <c r="C13" s="184" t="s">
        <v>302</v>
      </c>
      <c r="D13" s="26">
        <v>68735131</v>
      </c>
      <c r="E13" s="182">
        <v>57486731</v>
      </c>
      <c r="F13" s="182">
        <v>11248400</v>
      </c>
      <c r="G13" s="182">
        <v>0</v>
      </c>
      <c r="H13" s="182"/>
      <c r="I13" s="182"/>
      <c r="J13" s="182"/>
      <c r="K13" s="182"/>
      <c r="L13" s="182"/>
      <c r="M13" s="182"/>
      <c r="N13" s="182"/>
      <c r="O13" s="182"/>
      <c r="P13" s="182"/>
      <c r="Q13" s="182">
        <f>SUM(E13:P13)</f>
        <v>68735131</v>
      </c>
    </row>
    <row r="14" spans="1:33" ht="34.5" customHeight="1" x14ac:dyDescent="0.2">
      <c r="A14" s="26" t="s">
        <v>307</v>
      </c>
      <c r="B14" s="181" t="s">
        <v>74</v>
      </c>
      <c r="C14" s="184" t="s">
        <v>302</v>
      </c>
      <c r="D14" s="26">
        <v>9266986.4800000004</v>
      </c>
      <c r="E14" s="182">
        <v>9266986.4800000004</v>
      </c>
      <c r="F14" s="182">
        <v>0</v>
      </c>
      <c r="G14" s="182">
        <v>0</v>
      </c>
      <c r="H14" s="182"/>
      <c r="I14" s="182"/>
      <c r="J14" s="182"/>
      <c r="K14" s="182"/>
      <c r="L14" s="182"/>
      <c r="M14" s="182"/>
      <c r="N14" s="182"/>
      <c r="O14" s="182"/>
      <c r="P14" s="182"/>
      <c r="Q14" s="182">
        <f t="shared" ref="Q14:Q15" si="5">SUM(E14:P14)</f>
        <v>9266986.4800000004</v>
      </c>
    </row>
    <row r="15" spans="1:33" ht="34.5" customHeight="1" x14ac:dyDescent="0.2">
      <c r="A15" s="26" t="s">
        <v>309</v>
      </c>
      <c r="B15" s="181" t="s">
        <v>74</v>
      </c>
      <c r="C15" s="184" t="s">
        <v>310</v>
      </c>
      <c r="D15" s="26">
        <v>2800000</v>
      </c>
      <c r="E15" s="182">
        <v>2800000</v>
      </c>
      <c r="F15" s="182">
        <v>0</v>
      </c>
      <c r="G15" s="182">
        <v>0</v>
      </c>
      <c r="H15" s="182"/>
      <c r="I15" s="182"/>
      <c r="J15" s="182"/>
      <c r="K15" s="182"/>
      <c r="L15" s="182"/>
      <c r="M15" s="182"/>
      <c r="N15" s="182"/>
      <c r="O15" s="182"/>
      <c r="P15" s="182"/>
      <c r="Q15" s="182">
        <f t="shared" si="5"/>
        <v>2800000</v>
      </c>
    </row>
    <row r="16" spans="1:33" s="174" customFormat="1" ht="17.25" customHeight="1" x14ac:dyDescent="0.2">
      <c r="A16" s="267" t="s">
        <v>317</v>
      </c>
      <c r="B16" s="268"/>
      <c r="C16" s="269"/>
      <c r="D16" s="185">
        <f t="shared" ref="D16:P16" si="6">+D7+D12</f>
        <v>235485068.48000002</v>
      </c>
      <c r="E16" s="185">
        <f t="shared" si="6"/>
        <v>224236668.48000002</v>
      </c>
      <c r="F16" s="185">
        <f t="shared" si="6"/>
        <v>11248400</v>
      </c>
      <c r="G16" s="185">
        <f t="shared" si="6"/>
        <v>0</v>
      </c>
      <c r="H16" s="185">
        <f t="shared" si="6"/>
        <v>0</v>
      </c>
      <c r="I16" s="185">
        <f t="shared" si="6"/>
        <v>0</v>
      </c>
      <c r="J16" s="185">
        <f t="shared" si="6"/>
        <v>0</v>
      </c>
      <c r="K16" s="185">
        <f t="shared" si="6"/>
        <v>0</v>
      </c>
      <c r="L16" s="185">
        <f t="shared" si="6"/>
        <v>0</v>
      </c>
      <c r="M16" s="185">
        <f t="shared" si="6"/>
        <v>0</v>
      </c>
      <c r="N16" s="185">
        <f t="shared" si="6"/>
        <v>0</v>
      </c>
      <c r="O16" s="185">
        <f t="shared" si="6"/>
        <v>0</v>
      </c>
      <c r="P16" s="185">
        <f t="shared" si="6"/>
        <v>0</v>
      </c>
      <c r="Q16" s="185">
        <f>+Q7+Q12</f>
        <v>235485068.48000002</v>
      </c>
    </row>
    <row r="17" spans="2:19" x14ac:dyDescent="0.2">
      <c r="S17" s="1"/>
    </row>
    <row r="18" spans="2:19" x14ac:dyDescent="0.2">
      <c r="E18" s="186"/>
      <c r="F18" s="186"/>
      <c r="Q18" s="186"/>
    </row>
    <row r="20" spans="2:19" x14ac:dyDescent="0.2">
      <c r="B20" s="170" t="s">
        <v>329</v>
      </c>
      <c r="F20" s="187"/>
    </row>
    <row r="21" spans="2:19" x14ac:dyDescent="0.2">
      <c r="B21" s="174" t="s">
        <v>331</v>
      </c>
    </row>
    <row r="23" spans="2:19" x14ac:dyDescent="0.2">
      <c r="E23" s="172">
        <v>0</v>
      </c>
    </row>
  </sheetData>
  <mergeCells count="7">
    <mergeCell ref="A16:C16"/>
    <mergeCell ref="D1:O1"/>
    <mergeCell ref="D2:O2"/>
    <mergeCell ref="D3:O3"/>
    <mergeCell ref="P1:Q1"/>
    <mergeCell ref="P2:Q2"/>
    <mergeCell ref="P4:Q4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D8:Q8 D12:P12" formula="1"/>
    <ignoredError sqref="B11:B15" numberStoredAsText="1"/>
    <ignoredError sqref="Q12" formula="1" formulaRange="1"/>
    <ignoredError sqref="Q11 Q13:Q1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2FC2-B6A4-48AE-A639-208D89A6A486}">
  <sheetPr>
    <tabColor theme="0" tint="-0.249977111117893"/>
  </sheetPr>
  <dimension ref="A1:GU1612"/>
  <sheetViews>
    <sheetView zoomScale="96" zoomScaleNormal="96" workbookViewId="0">
      <pane ySplit="6" topLeftCell="A25" activePane="bottomLeft" state="frozen"/>
      <selection activeCell="C1" sqref="C1"/>
      <selection pane="bottomLeft" activeCell="C31" sqref="C31"/>
    </sheetView>
  </sheetViews>
  <sheetFormatPr baseColWidth="10" defaultRowHeight="11.25" x14ac:dyDescent="0.2"/>
  <cols>
    <col min="1" max="1" width="23.42578125" style="170" customWidth="1"/>
    <col min="2" max="2" width="4" style="170" bestFit="1" customWidth="1"/>
    <col min="3" max="3" width="69" style="170" customWidth="1"/>
    <col min="4" max="4" width="16.42578125" style="170" customWidth="1"/>
    <col min="5" max="5" width="16.42578125" style="172" customWidth="1"/>
    <col min="6" max="7" width="16.42578125" style="172" hidden="1" customWidth="1"/>
    <col min="8" max="8" width="16.42578125" style="172" customWidth="1"/>
    <col min="9" max="17" width="16.42578125" style="172" hidden="1" customWidth="1"/>
    <col min="18" max="18" width="16.42578125" style="172" customWidth="1"/>
    <col min="19" max="19" width="16.42578125" style="172" hidden="1" customWidth="1"/>
    <col min="20" max="20" width="16.42578125" style="170" hidden="1" customWidth="1"/>
    <col min="21" max="21" width="17.85546875" style="170" customWidth="1"/>
    <col min="22" max="30" width="16.42578125" style="170" hidden="1" customWidth="1"/>
    <col min="31" max="31" width="24" style="170" customWidth="1"/>
    <col min="32" max="32" width="17.140625" style="222" customWidth="1"/>
    <col min="33" max="33" width="15.28515625" style="222" bestFit="1" customWidth="1"/>
    <col min="34" max="34" width="18.7109375" style="222" bestFit="1" customWidth="1"/>
    <col min="35" max="36" width="12" style="222" bestFit="1" customWidth="1"/>
    <col min="37" max="203" width="11.42578125" style="222"/>
    <col min="204" max="16384" width="11.42578125" style="170"/>
  </cols>
  <sheetData>
    <row r="1" spans="1:203" ht="18" x14ac:dyDescent="0.25">
      <c r="A1" s="222"/>
      <c r="B1" s="223"/>
      <c r="C1" s="223"/>
      <c r="D1" s="273" t="s">
        <v>318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57" t="s">
        <v>326</v>
      </c>
      <c r="AE1" s="258"/>
    </row>
    <row r="2" spans="1:203" ht="12.75" customHeight="1" x14ac:dyDescent="0.2">
      <c r="A2" s="222"/>
      <c r="B2" s="224"/>
      <c r="C2" s="224"/>
      <c r="D2" s="274" t="s">
        <v>1</v>
      </c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59" t="s">
        <v>327</v>
      </c>
      <c r="AE2" s="260"/>
    </row>
    <row r="3" spans="1:203" ht="12.75" customHeight="1" thickBot="1" x14ac:dyDescent="0.25">
      <c r="A3" s="222"/>
      <c r="B3" s="224"/>
      <c r="C3" s="224"/>
      <c r="D3" s="274" t="s">
        <v>319</v>
      </c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17"/>
      <c r="AE3" s="218"/>
    </row>
    <row r="4" spans="1:203" ht="12.75" x14ac:dyDescent="0.2">
      <c r="A4" s="225" t="s">
        <v>3</v>
      </c>
      <c r="B4" s="222"/>
      <c r="C4" s="222"/>
      <c r="D4" s="222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7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61" t="s">
        <v>328</v>
      </c>
      <c r="AE4" s="262"/>
    </row>
    <row r="5" spans="1:203" ht="13.5" thickBot="1" x14ac:dyDescent="0.25">
      <c r="A5" s="225" t="s">
        <v>332</v>
      </c>
      <c r="B5" s="222"/>
      <c r="C5" s="222"/>
      <c r="D5" s="222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9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19"/>
      <c r="AE5" s="220"/>
    </row>
    <row r="6" spans="1:203" ht="22.5" x14ac:dyDescent="0.2">
      <c r="A6" s="188" t="s">
        <v>4</v>
      </c>
      <c r="B6" s="188" t="s">
        <v>5</v>
      </c>
      <c r="C6" s="188" t="s">
        <v>6</v>
      </c>
      <c r="D6" s="188" t="s">
        <v>320</v>
      </c>
      <c r="E6" s="188" t="s">
        <v>321</v>
      </c>
      <c r="F6" s="189" t="s">
        <v>37</v>
      </c>
      <c r="G6" s="189" t="s">
        <v>38</v>
      </c>
      <c r="H6" s="189" t="s">
        <v>39</v>
      </c>
      <c r="I6" s="189" t="s">
        <v>40</v>
      </c>
      <c r="J6" s="189" t="s">
        <v>41</v>
      </c>
      <c r="K6" s="189" t="s">
        <v>42</v>
      </c>
      <c r="L6" s="189" t="s">
        <v>43</v>
      </c>
      <c r="M6" s="189" t="s">
        <v>44</v>
      </c>
      <c r="N6" s="189" t="s">
        <v>45</v>
      </c>
      <c r="O6" s="189" t="s">
        <v>46</v>
      </c>
      <c r="P6" s="189" t="s">
        <v>47</v>
      </c>
      <c r="Q6" s="189" t="s">
        <v>48</v>
      </c>
      <c r="R6" s="189" t="s">
        <v>49</v>
      </c>
      <c r="S6" s="189" t="s">
        <v>50</v>
      </c>
      <c r="T6" s="189" t="s">
        <v>51</v>
      </c>
      <c r="U6" s="189" t="s">
        <v>52</v>
      </c>
      <c r="V6" s="189" t="s">
        <v>53</v>
      </c>
      <c r="W6" s="189" t="s">
        <v>54</v>
      </c>
      <c r="X6" s="189" t="s">
        <v>55</v>
      </c>
      <c r="Y6" s="189" t="s">
        <v>56</v>
      </c>
      <c r="Z6" s="189" t="s">
        <v>57</v>
      </c>
      <c r="AA6" s="189" t="s">
        <v>58</v>
      </c>
      <c r="AB6" s="189" t="s">
        <v>59</v>
      </c>
      <c r="AC6" s="189" t="s">
        <v>60</v>
      </c>
      <c r="AD6" s="256" t="s">
        <v>61</v>
      </c>
      <c r="AE6" s="256" t="s">
        <v>62</v>
      </c>
    </row>
    <row r="7" spans="1:203" s="177" customFormat="1" ht="23.25" customHeight="1" x14ac:dyDescent="0.2">
      <c r="A7" s="167" t="s">
        <v>63</v>
      </c>
      <c r="B7" s="167"/>
      <c r="C7" s="167" t="s">
        <v>64</v>
      </c>
      <c r="D7" s="167">
        <f t="shared" ref="D7:AD7" si="0">+D8+D13+D40</f>
        <v>1691829016.4900002</v>
      </c>
      <c r="E7" s="167">
        <f t="shared" si="0"/>
        <v>1685999890.4900002</v>
      </c>
      <c r="F7" s="167">
        <f t="shared" si="0"/>
        <v>310498905.38999999</v>
      </c>
      <c r="G7" s="167">
        <f>+G8+G13+G40</f>
        <v>586558073.76999998</v>
      </c>
      <c r="H7" s="167">
        <f>+H8+H13+H40</f>
        <v>13870770.75</v>
      </c>
      <c r="I7" s="167">
        <f t="shared" ref="I7:Q7" si="1">+I8+I13+I40</f>
        <v>0</v>
      </c>
      <c r="J7" s="167">
        <f t="shared" si="1"/>
        <v>0</v>
      </c>
      <c r="K7" s="167">
        <f t="shared" si="1"/>
        <v>0</v>
      </c>
      <c r="L7" s="167">
        <f t="shared" si="1"/>
        <v>0</v>
      </c>
      <c r="M7" s="167">
        <f t="shared" si="1"/>
        <v>0</v>
      </c>
      <c r="N7" s="167">
        <f t="shared" si="1"/>
        <v>0</v>
      </c>
      <c r="O7" s="167">
        <f t="shared" si="1"/>
        <v>0</v>
      </c>
      <c r="P7" s="167">
        <f t="shared" si="1"/>
        <v>0</v>
      </c>
      <c r="Q7" s="167">
        <f t="shared" si="1"/>
        <v>0</v>
      </c>
      <c r="R7" s="167">
        <f t="shared" si="0"/>
        <v>910927749.90999997</v>
      </c>
      <c r="S7" s="167">
        <f t="shared" si="0"/>
        <v>11094873.02</v>
      </c>
      <c r="T7" s="167">
        <f t="shared" si="0"/>
        <v>326398481.69</v>
      </c>
      <c r="U7" s="167">
        <f t="shared" si="0"/>
        <v>561726614.45000005</v>
      </c>
      <c r="V7" s="167">
        <f t="shared" si="0"/>
        <v>0</v>
      </c>
      <c r="W7" s="167">
        <f t="shared" si="0"/>
        <v>0</v>
      </c>
      <c r="X7" s="167">
        <f t="shared" si="0"/>
        <v>0</v>
      </c>
      <c r="Y7" s="167">
        <f t="shared" si="0"/>
        <v>0</v>
      </c>
      <c r="Z7" s="167">
        <f t="shared" si="0"/>
        <v>0</v>
      </c>
      <c r="AA7" s="167">
        <f t="shared" si="0"/>
        <v>0</v>
      </c>
      <c r="AB7" s="167">
        <f t="shared" si="0"/>
        <v>0</v>
      </c>
      <c r="AC7" s="167">
        <f t="shared" si="0"/>
        <v>0</v>
      </c>
      <c r="AD7" s="167">
        <f t="shared" si="0"/>
        <v>0</v>
      </c>
      <c r="AE7" s="167">
        <f>+AE8+AE13+AE40</f>
        <v>899219969.15999997</v>
      </c>
      <c r="AF7" s="248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  <c r="DD7" s="249"/>
      <c r="DE7" s="249"/>
      <c r="DF7" s="249"/>
      <c r="DG7" s="249"/>
      <c r="DH7" s="249"/>
      <c r="DI7" s="249"/>
      <c r="DJ7" s="249"/>
      <c r="DK7" s="249"/>
      <c r="DL7" s="249"/>
      <c r="DM7" s="249"/>
      <c r="DN7" s="249"/>
      <c r="DO7" s="249"/>
      <c r="DP7" s="249"/>
      <c r="DQ7" s="249"/>
      <c r="DR7" s="249"/>
      <c r="DS7" s="249"/>
      <c r="DT7" s="249"/>
      <c r="DU7" s="249"/>
      <c r="DV7" s="249"/>
      <c r="DW7" s="249"/>
      <c r="DX7" s="249"/>
      <c r="DY7" s="249"/>
      <c r="DZ7" s="249"/>
      <c r="EA7" s="249"/>
      <c r="EB7" s="249"/>
      <c r="EC7" s="249"/>
      <c r="ED7" s="249"/>
      <c r="EE7" s="249"/>
      <c r="EF7" s="249"/>
      <c r="EG7" s="249"/>
      <c r="EH7" s="249"/>
      <c r="EI7" s="249"/>
      <c r="EJ7" s="249"/>
      <c r="EK7" s="249"/>
      <c r="EL7" s="249"/>
      <c r="EM7" s="249"/>
      <c r="EN7" s="249"/>
      <c r="EO7" s="249"/>
      <c r="EP7" s="249"/>
      <c r="EQ7" s="249"/>
      <c r="ER7" s="249"/>
      <c r="ES7" s="249"/>
      <c r="ET7" s="249"/>
      <c r="EU7" s="249"/>
      <c r="EV7" s="249"/>
      <c r="EW7" s="249"/>
      <c r="EX7" s="249"/>
      <c r="EY7" s="249"/>
      <c r="EZ7" s="249"/>
      <c r="FA7" s="249"/>
      <c r="FB7" s="249"/>
      <c r="FC7" s="249"/>
      <c r="FD7" s="249"/>
      <c r="FE7" s="249"/>
      <c r="FF7" s="249"/>
      <c r="FG7" s="249"/>
      <c r="FH7" s="249"/>
      <c r="FI7" s="249"/>
      <c r="FJ7" s="249"/>
      <c r="FK7" s="249"/>
      <c r="FL7" s="249"/>
      <c r="FM7" s="249"/>
      <c r="FN7" s="249"/>
      <c r="FO7" s="249"/>
      <c r="FP7" s="249"/>
      <c r="FQ7" s="249"/>
      <c r="FR7" s="249"/>
      <c r="FS7" s="249"/>
      <c r="FT7" s="249"/>
      <c r="FU7" s="249"/>
      <c r="FV7" s="249"/>
      <c r="FW7" s="249"/>
      <c r="FX7" s="249"/>
      <c r="FY7" s="249"/>
      <c r="FZ7" s="249"/>
      <c r="GA7" s="249"/>
      <c r="GB7" s="249"/>
      <c r="GC7" s="249"/>
      <c r="GD7" s="249"/>
      <c r="GE7" s="249"/>
      <c r="GF7" s="249"/>
      <c r="GG7" s="249"/>
      <c r="GH7" s="249"/>
      <c r="GI7" s="249"/>
      <c r="GJ7" s="249"/>
      <c r="GK7" s="249"/>
      <c r="GL7" s="249"/>
      <c r="GM7" s="249"/>
      <c r="GN7" s="249"/>
      <c r="GO7" s="249"/>
      <c r="GP7" s="249"/>
      <c r="GQ7" s="249"/>
      <c r="GR7" s="249"/>
      <c r="GS7" s="249"/>
      <c r="GT7" s="249"/>
      <c r="GU7" s="249"/>
    </row>
    <row r="8" spans="1:203" s="193" customFormat="1" ht="18" customHeight="1" x14ac:dyDescent="0.2">
      <c r="A8" s="190" t="s">
        <v>65</v>
      </c>
      <c r="B8" s="191"/>
      <c r="C8" s="192" t="s">
        <v>66</v>
      </c>
      <c r="D8" s="190">
        <f>+D9</f>
        <v>2322079</v>
      </c>
      <c r="E8" s="190">
        <f t="shared" ref="E8:AE9" si="2">+E9</f>
        <v>2162990</v>
      </c>
      <c r="F8" s="190">
        <f t="shared" si="2"/>
        <v>0</v>
      </c>
      <c r="G8" s="190">
        <f>+G9</f>
        <v>0</v>
      </c>
      <c r="H8" s="190">
        <f t="shared" si="2"/>
        <v>2162990</v>
      </c>
      <c r="I8" s="190">
        <f t="shared" si="2"/>
        <v>0</v>
      </c>
      <c r="J8" s="190">
        <f t="shared" si="2"/>
        <v>0</v>
      </c>
      <c r="K8" s="190">
        <f t="shared" si="2"/>
        <v>0</v>
      </c>
      <c r="L8" s="190">
        <f t="shared" si="2"/>
        <v>0</v>
      </c>
      <c r="M8" s="190">
        <f t="shared" si="2"/>
        <v>0</v>
      </c>
      <c r="N8" s="190">
        <f t="shared" si="2"/>
        <v>0</v>
      </c>
      <c r="O8" s="190">
        <f t="shared" si="2"/>
        <v>0</v>
      </c>
      <c r="P8" s="190">
        <f t="shared" si="2"/>
        <v>0</v>
      </c>
      <c r="Q8" s="190">
        <f t="shared" si="2"/>
        <v>0</v>
      </c>
      <c r="R8" s="190">
        <f t="shared" si="2"/>
        <v>2162990</v>
      </c>
      <c r="S8" s="190">
        <f t="shared" si="2"/>
        <v>0</v>
      </c>
      <c r="T8" s="190">
        <f t="shared" si="2"/>
        <v>0</v>
      </c>
      <c r="U8" s="190">
        <f t="shared" si="2"/>
        <v>2162990</v>
      </c>
      <c r="V8" s="190">
        <f t="shared" si="2"/>
        <v>0</v>
      </c>
      <c r="W8" s="190">
        <f t="shared" si="2"/>
        <v>0</v>
      </c>
      <c r="X8" s="190">
        <f t="shared" si="2"/>
        <v>0</v>
      </c>
      <c r="Y8" s="190">
        <f t="shared" si="2"/>
        <v>0</v>
      </c>
      <c r="Z8" s="190">
        <f t="shared" si="2"/>
        <v>0</v>
      </c>
      <c r="AA8" s="190">
        <f t="shared" si="2"/>
        <v>0</v>
      </c>
      <c r="AB8" s="190">
        <f t="shared" si="2"/>
        <v>0</v>
      </c>
      <c r="AC8" s="190">
        <f t="shared" si="2"/>
        <v>0</v>
      </c>
      <c r="AD8" s="190">
        <f t="shared" si="2"/>
        <v>0</v>
      </c>
      <c r="AE8" s="190">
        <f t="shared" si="2"/>
        <v>2162990</v>
      </c>
      <c r="AF8" s="250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  <c r="FV8" s="251"/>
      <c r="FW8" s="251"/>
      <c r="FX8" s="251"/>
      <c r="FY8" s="251"/>
      <c r="FZ8" s="251"/>
      <c r="GA8" s="251"/>
      <c r="GB8" s="251"/>
      <c r="GC8" s="251"/>
      <c r="GD8" s="251"/>
      <c r="GE8" s="251"/>
      <c r="GF8" s="251"/>
      <c r="GG8" s="251"/>
      <c r="GH8" s="251"/>
      <c r="GI8" s="251"/>
      <c r="GJ8" s="251"/>
      <c r="GK8" s="251"/>
      <c r="GL8" s="251"/>
      <c r="GM8" s="251"/>
      <c r="GN8" s="251"/>
      <c r="GO8" s="251"/>
      <c r="GP8" s="251"/>
      <c r="GQ8" s="251"/>
      <c r="GR8" s="251"/>
      <c r="GS8" s="251"/>
      <c r="GT8" s="251"/>
      <c r="GU8" s="251"/>
    </row>
    <row r="9" spans="1:203" s="174" customFormat="1" ht="18" customHeight="1" x14ac:dyDescent="0.25">
      <c r="A9" s="194" t="s">
        <v>67</v>
      </c>
      <c r="B9" s="4"/>
      <c r="C9" s="195" t="s">
        <v>68</v>
      </c>
      <c r="D9" s="194">
        <f>+D10</f>
        <v>2322079</v>
      </c>
      <c r="E9" s="194">
        <f>+E10</f>
        <v>2162990</v>
      </c>
      <c r="F9" s="194">
        <f t="shared" si="2"/>
        <v>0</v>
      </c>
      <c r="G9" s="194">
        <f>+G10</f>
        <v>0</v>
      </c>
      <c r="H9" s="194">
        <f t="shared" si="2"/>
        <v>2162990</v>
      </c>
      <c r="I9" s="194">
        <f t="shared" si="2"/>
        <v>0</v>
      </c>
      <c r="J9" s="194">
        <f t="shared" si="2"/>
        <v>0</v>
      </c>
      <c r="K9" s="194">
        <f t="shared" si="2"/>
        <v>0</v>
      </c>
      <c r="L9" s="194">
        <f t="shared" si="2"/>
        <v>0</v>
      </c>
      <c r="M9" s="194">
        <f t="shared" si="2"/>
        <v>0</v>
      </c>
      <c r="N9" s="194">
        <f t="shared" si="2"/>
        <v>0</v>
      </c>
      <c r="O9" s="194">
        <f t="shared" si="2"/>
        <v>0</v>
      </c>
      <c r="P9" s="194">
        <f t="shared" si="2"/>
        <v>0</v>
      </c>
      <c r="Q9" s="194">
        <f t="shared" si="2"/>
        <v>0</v>
      </c>
      <c r="R9" s="194">
        <f t="shared" si="2"/>
        <v>2162990</v>
      </c>
      <c r="S9" s="194">
        <f t="shared" si="2"/>
        <v>0</v>
      </c>
      <c r="T9" s="194">
        <f t="shared" si="2"/>
        <v>0</v>
      </c>
      <c r="U9" s="194">
        <f t="shared" si="2"/>
        <v>2162990</v>
      </c>
      <c r="V9" s="194">
        <f t="shared" si="2"/>
        <v>0</v>
      </c>
      <c r="W9" s="194">
        <f t="shared" si="2"/>
        <v>0</v>
      </c>
      <c r="X9" s="194">
        <f t="shared" si="2"/>
        <v>0</v>
      </c>
      <c r="Y9" s="194">
        <f t="shared" si="2"/>
        <v>0</v>
      </c>
      <c r="Z9" s="194">
        <f t="shared" si="2"/>
        <v>0</v>
      </c>
      <c r="AA9" s="194">
        <f t="shared" si="2"/>
        <v>0</v>
      </c>
      <c r="AB9" s="194">
        <f t="shared" si="2"/>
        <v>0</v>
      </c>
      <c r="AC9" s="194">
        <f t="shared" si="2"/>
        <v>0</v>
      </c>
      <c r="AD9" s="194">
        <f t="shared" si="2"/>
        <v>0</v>
      </c>
      <c r="AE9" s="194">
        <f t="shared" si="2"/>
        <v>2162990</v>
      </c>
      <c r="AF9" s="226"/>
      <c r="AG9" s="252"/>
      <c r="AH9" s="253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  <c r="CY9" s="228"/>
      <c r="CZ9" s="228"/>
      <c r="DA9" s="228"/>
      <c r="DB9" s="228"/>
      <c r="DC9" s="228"/>
      <c r="DD9" s="228"/>
      <c r="DE9" s="228"/>
      <c r="DF9" s="228"/>
      <c r="DG9" s="228"/>
      <c r="DH9" s="228"/>
      <c r="DI9" s="228"/>
      <c r="DJ9" s="228"/>
      <c r="DK9" s="228"/>
      <c r="DL9" s="228"/>
      <c r="DM9" s="228"/>
      <c r="DN9" s="228"/>
      <c r="DO9" s="228"/>
      <c r="DP9" s="228"/>
      <c r="DQ9" s="228"/>
      <c r="DR9" s="228"/>
      <c r="DS9" s="228"/>
      <c r="DT9" s="228"/>
      <c r="DU9" s="228"/>
      <c r="DV9" s="228"/>
      <c r="DW9" s="228"/>
      <c r="DX9" s="228"/>
      <c r="DY9" s="228"/>
      <c r="DZ9" s="228"/>
      <c r="EA9" s="228"/>
      <c r="EB9" s="228"/>
      <c r="EC9" s="228"/>
      <c r="ED9" s="228"/>
      <c r="EE9" s="228"/>
      <c r="EF9" s="228"/>
      <c r="EG9" s="228"/>
      <c r="EH9" s="228"/>
      <c r="EI9" s="228"/>
      <c r="EJ9" s="228"/>
      <c r="EK9" s="228"/>
      <c r="EL9" s="228"/>
      <c r="EM9" s="228"/>
      <c r="EN9" s="228"/>
      <c r="EO9" s="228"/>
      <c r="EP9" s="228"/>
      <c r="EQ9" s="228"/>
      <c r="ER9" s="228"/>
      <c r="ES9" s="228"/>
      <c r="ET9" s="228"/>
      <c r="EU9" s="228"/>
      <c r="EV9" s="228"/>
      <c r="EW9" s="228"/>
      <c r="EX9" s="228"/>
      <c r="EY9" s="228"/>
      <c r="EZ9" s="228"/>
      <c r="FA9" s="228"/>
      <c r="FB9" s="228"/>
      <c r="FC9" s="228"/>
      <c r="FD9" s="228"/>
      <c r="FE9" s="228"/>
      <c r="FF9" s="228"/>
      <c r="FG9" s="228"/>
      <c r="FH9" s="228"/>
      <c r="FI9" s="228"/>
      <c r="FJ9" s="228"/>
      <c r="FK9" s="228"/>
      <c r="FL9" s="228"/>
      <c r="FM9" s="228"/>
      <c r="FN9" s="228"/>
      <c r="FO9" s="228"/>
      <c r="FP9" s="228"/>
      <c r="FQ9" s="228"/>
      <c r="FR9" s="228"/>
      <c r="FS9" s="228"/>
      <c r="FT9" s="228"/>
      <c r="FU9" s="228"/>
      <c r="FV9" s="228"/>
      <c r="FW9" s="228"/>
      <c r="FX9" s="228"/>
      <c r="FY9" s="228"/>
      <c r="FZ9" s="228"/>
      <c r="GA9" s="228"/>
      <c r="GB9" s="228"/>
      <c r="GC9" s="228"/>
      <c r="GD9" s="228"/>
      <c r="GE9" s="228"/>
      <c r="GF9" s="228"/>
      <c r="GG9" s="228"/>
      <c r="GH9" s="228"/>
      <c r="GI9" s="228"/>
      <c r="GJ9" s="228"/>
      <c r="GK9" s="228"/>
      <c r="GL9" s="228"/>
      <c r="GM9" s="228"/>
      <c r="GN9" s="228"/>
      <c r="GO9" s="228"/>
      <c r="GP9" s="228"/>
      <c r="GQ9" s="228"/>
      <c r="GR9" s="228"/>
      <c r="GS9" s="228"/>
      <c r="GT9" s="228"/>
      <c r="GU9" s="228"/>
    </row>
    <row r="10" spans="1:203" s="174" customFormat="1" ht="18" customHeight="1" x14ac:dyDescent="0.25">
      <c r="A10" s="109" t="s">
        <v>69</v>
      </c>
      <c r="B10" s="196"/>
      <c r="C10" s="197" t="s">
        <v>70</v>
      </c>
      <c r="D10" s="109">
        <f>+D11</f>
        <v>2322079</v>
      </c>
      <c r="E10" s="109">
        <f t="shared" ref="E10:AE10" si="3">+E12</f>
        <v>2162990</v>
      </c>
      <c r="F10" s="109">
        <f>+F11</f>
        <v>0</v>
      </c>
      <c r="G10" s="109">
        <f>+G11</f>
        <v>0</v>
      </c>
      <c r="H10" s="109">
        <f t="shared" si="3"/>
        <v>2162990</v>
      </c>
      <c r="I10" s="109">
        <f t="shared" si="3"/>
        <v>0</v>
      </c>
      <c r="J10" s="109">
        <f t="shared" si="3"/>
        <v>0</v>
      </c>
      <c r="K10" s="109">
        <f t="shared" si="3"/>
        <v>0</v>
      </c>
      <c r="L10" s="109">
        <f t="shared" si="3"/>
        <v>0</v>
      </c>
      <c r="M10" s="109">
        <f t="shared" si="3"/>
        <v>0</v>
      </c>
      <c r="N10" s="109">
        <f t="shared" si="3"/>
        <v>0</v>
      </c>
      <c r="O10" s="109">
        <f t="shared" si="3"/>
        <v>0</v>
      </c>
      <c r="P10" s="109">
        <f t="shared" si="3"/>
        <v>0</v>
      </c>
      <c r="Q10" s="109">
        <f t="shared" si="3"/>
        <v>0</v>
      </c>
      <c r="R10" s="109">
        <f t="shared" si="3"/>
        <v>2162990</v>
      </c>
      <c r="S10" s="109">
        <f t="shared" si="3"/>
        <v>0</v>
      </c>
      <c r="T10" s="109">
        <f t="shared" si="3"/>
        <v>0</v>
      </c>
      <c r="U10" s="109">
        <f t="shared" si="3"/>
        <v>2162990</v>
      </c>
      <c r="V10" s="109">
        <f t="shared" si="3"/>
        <v>0</v>
      </c>
      <c r="W10" s="109">
        <f t="shared" si="3"/>
        <v>0</v>
      </c>
      <c r="X10" s="109">
        <f t="shared" si="3"/>
        <v>0</v>
      </c>
      <c r="Y10" s="109">
        <f t="shared" si="3"/>
        <v>0</v>
      </c>
      <c r="Z10" s="109">
        <f t="shared" si="3"/>
        <v>0</v>
      </c>
      <c r="AA10" s="109">
        <f t="shared" si="3"/>
        <v>0</v>
      </c>
      <c r="AB10" s="109">
        <f t="shared" si="3"/>
        <v>0</v>
      </c>
      <c r="AC10" s="109">
        <f t="shared" si="3"/>
        <v>0</v>
      </c>
      <c r="AD10" s="109">
        <f t="shared" si="3"/>
        <v>0</v>
      </c>
      <c r="AE10" s="109">
        <f t="shared" si="3"/>
        <v>2162990</v>
      </c>
      <c r="AF10" s="226"/>
      <c r="AG10" s="252"/>
      <c r="AH10" s="253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  <c r="DJ10" s="228"/>
      <c r="DK10" s="228"/>
      <c r="DL10" s="228"/>
      <c r="DM10" s="228"/>
      <c r="DN10" s="228"/>
      <c r="DO10" s="228"/>
      <c r="DP10" s="228"/>
      <c r="DQ10" s="228"/>
      <c r="DR10" s="228"/>
      <c r="DS10" s="228"/>
      <c r="DT10" s="228"/>
      <c r="DU10" s="228"/>
      <c r="DV10" s="228"/>
      <c r="DW10" s="228"/>
      <c r="DX10" s="228"/>
      <c r="DY10" s="228"/>
      <c r="DZ10" s="228"/>
      <c r="EA10" s="228"/>
      <c r="EB10" s="228"/>
      <c r="EC10" s="228"/>
      <c r="ED10" s="228"/>
      <c r="EE10" s="228"/>
      <c r="EF10" s="228"/>
      <c r="EG10" s="228"/>
      <c r="EH10" s="228"/>
      <c r="EI10" s="228"/>
      <c r="EJ10" s="228"/>
      <c r="EK10" s="228"/>
      <c r="EL10" s="228"/>
      <c r="EM10" s="228"/>
      <c r="EN10" s="228"/>
      <c r="EO10" s="228"/>
      <c r="EP10" s="228"/>
      <c r="EQ10" s="228"/>
      <c r="ER10" s="228"/>
      <c r="ES10" s="228"/>
      <c r="ET10" s="228"/>
      <c r="EU10" s="228"/>
      <c r="EV10" s="228"/>
      <c r="EW10" s="228"/>
      <c r="EX10" s="228"/>
      <c r="EY10" s="228"/>
      <c r="EZ10" s="228"/>
      <c r="FA10" s="228"/>
      <c r="FB10" s="228"/>
      <c r="FC10" s="228"/>
      <c r="FD10" s="228"/>
      <c r="FE10" s="228"/>
      <c r="FF10" s="228"/>
      <c r="FG10" s="228"/>
      <c r="FH10" s="228"/>
      <c r="FI10" s="228"/>
      <c r="FJ10" s="228"/>
      <c r="FK10" s="228"/>
      <c r="FL10" s="228"/>
      <c r="FM10" s="228"/>
      <c r="FN10" s="228"/>
      <c r="FO10" s="228"/>
      <c r="FP10" s="228"/>
      <c r="FQ10" s="228"/>
      <c r="FR10" s="228"/>
      <c r="FS10" s="228"/>
      <c r="FT10" s="228"/>
      <c r="FU10" s="228"/>
      <c r="FV10" s="228"/>
      <c r="FW10" s="228"/>
      <c r="FX10" s="228"/>
      <c r="FY10" s="228"/>
      <c r="FZ10" s="228"/>
      <c r="GA10" s="228"/>
      <c r="GB10" s="228"/>
      <c r="GC10" s="228"/>
      <c r="GD10" s="228"/>
      <c r="GE10" s="228"/>
      <c r="GF10" s="228"/>
      <c r="GG10" s="228"/>
      <c r="GH10" s="228"/>
      <c r="GI10" s="228"/>
      <c r="GJ10" s="228"/>
      <c r="GK10" s="228"/>
      <c r="GL10" s="228"/>
      <c r="GM10" s="228"/>
      <c r="GN10" s="228"/>
      <c r="GO10" s="228"/>
      <c r="GP10" s="228"/>
      <c r="GQ10" s="228"/>
      <c r="GR10" s="228"/>
      <c r="GS10" s="228"/>
      <c r="GT10" s="228"/>
      <c r="GU10" s="228"/>
    </row>
    <row r="11" spans="1:203" s="174" customFormat="1" ht="18" customHeight="1" x14ac:dyDescent="0.25">
      <c r="A11" s="145" t="s">
        <v>71</v>
      </c>
      <c r="B11" s="146"/>
      <c r="C11" s="198" t="s">
        <v>72</v>
      </c>
      <c r="D11" s="145">
        <f>+D12</f>
        <v>2322079</v>
      </c>
      <c r="E11" s="145">
        <f>SUM(E12)</f>
        <v>2162990</v>
      </c>
      <c r="F11" s="145">
        <f>SUM(F12)</f>
        <v>0</v>
      </c>
      <c r="G11" s="145">
        <f>SUM(G12)</f>
        <v>0</v>
      </c>
      <c r="H11" s="145">
        <f t="shared" ref="H11:AE11" si="4">SUM(H12)</f>
        <v>2162990</v>
      </c>
      <c r="I11" s="145">
        <f t="shared" si="4"/>
        <v>0</v>
      </c>
      <c r="J11" s="145">
        <f t="shared" si="4"/>
        <v>0</v>
      </c>
      <c r="K11" s="145">
        <f t="shared" si="4"/>
        <v>0</v>
      </c>
      <c r="L11" s="145">
        <f t="shared" si="4"/>
        <v>0</v>
      </c>
      <c r="M11" s="145">
        <f t="shared" si="4"/>
        <v>0</v>
      </c>
      <c r="N11" s="145">
        <f t="shared" si="4"/>
        <v>0</v>
      </c>
      <c r="O11" s="145">
        <f t="shared" si="4"/>
        <v>0</v>
      </c>
      <c r="P11" s="145">
        <f t="shared" si="4"/>
        <v>0</v>
      </c>
      <c r="Q11" s="145">
        <f t="shared" si="4"/>
        <v>0</v>
      </c>
      <c r="R11" s="145">
        <f t="shared" si="4"/>
        <v>2162990</v>
      </c>
      <c r="S11" s="145">
        <f t="shared" si="4"/>
        <v>0</v>
      </c>
      <c r="T11" s="145">
        <f t="shared" si="4"/>
        <v>0</v>
      </c>
      <c r="U11" s="145">
        <f t="shared" si="4"/>
        <v>2162990</v>
      </c>
      <c r="V11" s="145">
        <f t="shared" si="4"/>
        <v>0</v>
      </c>
      <c r="W11" s="145">
        <f t="shared" si="4"/>
        <v>0</v>
      </c>
      <c r="X11" s="145">
        <f t="shared" si="4"/>
        <v>0</v>
      </c>
      <c r="Y11" s="145">
        <f t="shared" si="4"/>
        <v>0</v>
      </c>
      <c r="Z11" s="145">
        <f t="shared" si="4"/>
        <v>0</v>
      </c>
      <c r="AA11" s="145">
        <f t="shared" si="4"/>
        <v>0</v>
      </c>
      <c r="AB11" s="145">
        <f t="shared" si="4"/>
        <v>0</v>
      </c>
      <c r="AC11" s="145">
        <f t="shared" si="4"/>
        <v>0</v>
      </c>
      <c r="AD11" s="145">
        <f t="shared" si="4"/>
        <v>0</v>
      </c>
      <c r="AE11" s="145">
        <f t="shared" si="4"/>
        <v>2162990</v>
      </c>
      <c r="AF11" s="226"/>
      <c r="AG11" s="252"/>
      <c r="AH11" s="253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228"/>
      <c r="CC11" s="228"/>
      <c r="CD11" s="228"/>
      <c r="CE11" s="228"/>
      <c r="CF11" s="228"/>
      <c r="CG11" s="228"/>
      <c r="CH11" s="228"/>
      <c r="CI11" s="228"/>
      <c r="CJ11" s="228"/>
      <c r="CK11" s="228"/>
      <c r="CL11" s="228"/>
      <c r="CM11" s="228"/>
      <c r="CN11" s="228"/>
      <c r="CO11" s="228"/>
      <c r="CP11" s="228"/>
      <c r="CQ11" s="228"/>
      <c r="CR11" s="228"/>
      <c r="CS11" s="228"/>
      <c r="CT11" s="228"/>
      <c r="CU11" s="228"/>
      <c r="CV11" s="228"/>
      <c r="CW11" s="228"/>
      <c r="CX11" s="228"/>
      <c r="CY11" s="228"/>
      <c r="CZ11" s="228"/>
      <c r="DA11" s="228"/>
      <c r="DB11" s="228"/>
      <c r="DC11" s="228"/>
      <c r="DD11" s="228"/>
      <c r="DE11" s="228"/>
      <c r="DF11" s="228"/>
      <c r="DG11" s="228"/>
      <c r="DH11" s="228"/>
      <c r="DI11" s="228"/>
      <c r="DJ11" s="228"/>
      <c r="DK11" s="228"/>
      <c r="DL11" s="228"/>
      <c r="DM11" s="228"/>
      <c r="DN11" s="228"/>
      <c r="DO11" s="228"/>
      <c r="DP11" s="228"/>
      <c r="DQ11" s="228"/>
      <c r="DR11" s="228"/>
      <c r="DS11" s="228"/>
      <c r="DT11" s="228"/>
      <c r="DU11" s="228"/>
      <c r="DV11" s="228"/>
      <c r="DW11" s="228"/>
      <c r="DX11" s="228"/>
      <c r="DY11" s="228"/>
      <c r="DZ11" s="228"/>
      <c r="EA11" s="228"/>
      <c r="EB11" s="228"/>
      <c r="EC11" s="228"/>
      <c r="ED11" s="228"/>
      <c r="EE11" s="228"/>
      <c r="EF11" s="228"/>
      <c r="EG11" s="228"/>
      <c r="EH11" s="228"/>
      <c r="EI11" s="228"/>
      <c r="EJ11" s="228"/>
      <c r="EK11" s="228"/>
      <c r="EL11" s="228"/>
      <c r="EM11" s="228"/>
      <c r="EN11" s="228"/>
      <c r="EO11" s="228"/>
      <c r="EP11" s="228"/>
      <c r="EQ11" s="228"/>
      <c r="ER11" s="228"/>
      <c r="ES11" s="228"/>
      <c r="ET11" s="228"/>
      <c r="EU11" s="228"/>
      <c r="EV11" s="228"/>
      <c r="EW11" s="228"/>
      <c r="EX11" s="228"/>
      <c r="EY11" s="228"/>
      <c r="EZ11" s="228"/>
      <c r="FA11" s="228"/>
      <c r="FB11" s="228"/>
      <c r="FC11" s="228"/>
      <c r="FD11" s="228"/>
      <c r="FE11" s="228"/>
      <c r="FF11" s="228"/>
      <c r="FG11" s="228"/>
      <c r="FH11" s="228"/>
      <c r="FI11" s="228"/>
      <c r="FJ11" s="228"/>
      <c r="FK11" s="228"/>
      <c r="FL11" s="228"/>
      <c r="FM11" s="228"/>
      <c r="FN11" s="228"/>
      <c r="FO11" s="228"/>
      <c r="FP11" s="228"/>
      <c r="FQ11" s="228"/>
      <c r="FR11" s="228"/>
      <c r="FS11" s="228"/>
      <c r="FT11" s="228"/>
      <c r="FU11" s="228"/>
      <c r="FV11" s="228"/>
      <c r="FW11" s="228"/>
      <c r="FX11" s="228"/>
      <c r="FY11" s="228"/>
      <c r="FZ11" s="228"/>
      <c r="GA11" s="228"/>
      <c r="GB11" s="228"/>
      <c r="GC11" s="228"/>
      <c r="GD11" s="228"/>
      <c r="GE11" s="228"/>
      <c r="GF11" s="228"/>
      <c r="GG11" s="228"/>
      <c r="GH11" s="228"/>
      <c r="GI11" s="228"/>
      <c r="GJ11" s="228"/>
      <c r="GK11" s="228"/>
      <c r="GL11" s="228"/>
      <c r="GM11" s="228"/>
      <c r="GN11" s="228"/>
      <c r="GO11" s="228"/>
      <c r="GP11" s="228"/>
      <c r="GQ11" s="228"/>
      <c r="GR11" s="228"/>
      <c r="GS11" s="228"/>
      <c r="GT11" s="228"/>
      <c r="GU11" s="228"/>
    </row>
    <row r="12" spans="1:203" s="193" customFormat="1" ht="18" customHeight="1" x14ac:dyDescent="0.25">
      <c r="A12" s="93" t="s">
        <v>88</v>
      </c>
      <c r="B12" s="113">
        <v>10</v>
      </c>
      <c r="C12" s="93" t="s">
        <v>89</v>
      </c>
      <c r="D12" s="93">
        <v>2322079</v>
      </c>
      <c r="E12" s="93">
        <v>2162990</v>
      </c>
      <c r="F12" s="93">
        <v>0</v>
      </c>
      <c r="G12" s="93">
        <v>0</v>
      </c>
      <c r="H12" s="93">
        <v>2162990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f>SUM(F12:Q12)</f>
        <v>2162990</v>
      </c>
      <c r="S12" s="93">
        <v>0</v>
      </c>
      <c r="T12" s="93">
        <v>0</v>
      </c>
      <c r="U12" s="93">
        <v>2162990</v>
      </c>
      <c r="V12" s="93"/>
      <c r="W12" s="93"/>
      <c r="X12" s="93"/>
      <c r="Y12" s="93"/>
      <c r="Z12" s="93"/>
      <c r="AA12" s="93"/>
      <c r="AB12" s="93"/>
      <c r="AC12" s="93"/>
      <c r="AD12" s="93"/>
      <c r="AE12" s="93">
        <f>SUM(S12:AD12)</f>
        <v>2162990</v>
      </c>
      <c r="AF12" s="250"/>
      <c r="AG12" s="252"/>
      <c r="AH12" s="253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</row>
    <row r="13" spans="1:203" s="193" customFormat="1" ht="18" customHeight="1" x14ac:dyDescent="0.25">
      <c r="A13" s="190" t="s">
        <v>134</v>
      </c>
      <c r="B13" s="191"/>
      <c r="C13" s="192" t="s">
        <v>135</v>
      </c>
      <c r="D13" s="190">
        <f t="shared" ref="D13:AE13" si="5">+D14+D18</f>
        <v>1638700946.4900002</v>
      </c>
      <c r="E13" s="190">
        <f t="shared" si="5"/>
        <v>1633030909.4900002</v>
      </c>
      <c r="F13" s="190">
        <f t="shared" si="5"/>
        <v>310498905.38999999</v>
      </c>
      <c r="G13" s="190">
        <f>+G14+G18</f>
        <v>586558073.76999998</v>
      </c>
      <c r="H13" s="190">
        <f>+H14+H18</f>
        <v>5201700.75</v>
      </c>
      <c r="I13" s="190">
        <f t="shared" ref="I13:Q13" si="6">+I14+I18</f>
        <v>0</v>
      </c>
      <c r="J13" s="190">
        <f t="shared" si="6"/>
        <v>0</v>
      </c>
      <c r="K13" s="190">
        <f t="shared" si="6"/>
        <v>0</v>
      </c>
      <c r="L13" s="190">
        <f t="shared" si="6"/>
        <v>0</v>
      </c>
      <c r="M13" s="190">
        <f t="shared" si="6"/>
        <v>0</v>
      </c>
      <c r="N13" s="190">
        <f t="shared" si="6"/>
        <v>0</v>
      </c>
      <c r="O13" s="190">
        <f t="shared" si="6"/>
        <v>0</v>
      </c>
      <c r="P13" s="190">
        <f t="shared" si="6"/>
        <v>0</v>
      </c>
      <c r="Q13" s="190">
        <f t="shared" si="6"/>
        <v>0</v>
      </c>
      <c r="R13" s="190">
        <f>+R14+R18</f>
        <v>902258679.90999997</v>
      </c>
      <c r="S13" s="190">
        <f>+S14+S18</f>
        <v>11094873.02</v>
      </c>
      <c r="T13" s="190">
        <f>+T14+T18</f>
        <v>326398481.69</v>
      </c>
      <c r="U13" s="190">
        <f t="shared" ref="U13:AD13" si="7">+U14+U18</f>
        <v>559563624.45000005</v>
      </c>
      <c r="V13" s="190">
        <f t="shared" si="7"/>
        <v>0</v>
      </c>
      <c r="W13" s="190">
        <f t="shared" si="7"/>
        <v>0</v>
      </c>
      <c r="X13" s="190">
        <f t="shared" si="7"/>
        <v>0</v>
      </c>
      <c r="Y13" s="190">
        <f t="shared" si="7"/>
        <v>0</v>
      </c>
      <c r="Z13" s="190">
        <f t="shared" si="7"/>
        <v>0</v>
      </c>
      <c r="AA13" s="190">
        <f t="shared" si="7"/>
        <v>0</v>
      </c>
      <c r="AB13" s="190">
        <f t="shared" si="7"/>
        <v>0</v>
      </c>
      <c r="AC13" s="190">
        <f t="shared" si="7"/>
        <v>0</v>
      </c>
      <c r="AD13" s="190">
        <f t="shared" si="7"/>
        <v>0</v>
      </c>
      <c r="AE13" s="190">
        <f t="shared" si="5"/>
        <v>897056979.15999997</v>
      </c>
      <c r="AF13" s="250"/>
      <c r="AG13" s="252"/>
      <c r="AH13" s="253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</row>
    <row r="14" spans="1:203" s="174" customFormat="1" ht="18" customHeight="1" x14ac:dyDescent="0.25">
      <c r="A14" s="194" t="s">
        <v>136</v>
      </c>
      <c r="B14" s="4"/>
      <c r="C14" s="195" t="s">
        <v>137</v>
      </c>
      <c r="D14" s="194">
        <f t="shared" ref="D14:Q16" si="8">+D15</f>
        <v>115763101</v>
      </c>
      <c r="E14" s="194">
        <f t="shared" si="8"/>
        <v>115763101</v>
      </c>
      <c r="F14" s="194">
        <f t="shared" si="8"/>
        <v>0</v>
      </c>
      <c r="G14" s="194">
        <f>+G15</f>
        <v>115763101</v>
      </c>
      <c r="H14" s="194">
        <f t="shared" si="8"/>
        <v>0</v>
      </c>
      <c r="I14" s="194">
        <f t="shared" si="8"/>
        <v>0</v>
      </c>
      <c r="J14" s="194">
        <f t="shared" si="8"/>
        <v>0</v>
      </c>
      <c r="K14" s="194">
        <f t="shared" si="8"/>
        <v>0</v>
      </c>
      <c r="L14" s="194">
        <f t="shared" si="8"/>
        <v>0</v>
      </c>
      <c r="M14" s="194">
        <f t="shared" si="8"/>
        <v>0</v>
      </c>
      <c r="N14" s="194">
        <f t="shared" si="8"/>
        <v>0</v>
      </c>
      <c r="O14" s="194">
        <f t="shared" si="8"/>
        <v>0</v>
      </c>
      <c r="P14" s="194">
        <f t="shared" si="8"/>
        <v>0</v>
      </c>
      <c r="Q14" s="194">
        <f t="shared" si="8"/>
        <v>0</v>
      </c>
      <c r="R14" s="194">
        <f>+R15</f>
        <v>115763101</v>
      </c>
      <c r="S14" s="194">
        <f>+S15</f>
        <v>0</v>
      </c>
      <c r="T14" s="194">
        <f t="shared" ref="T14:AE14" si="9">+T15</f>
        <v>0</v>
      </c>
      <c r="U14" s="194">
        <f t="shared" si="9"/>
        <v>115763101</v>
      </c>
      <c r="V14" s="194">
        <f t="shared" si="9"/>
        <v>0</v>
      </c>
      <c r="W14" s="194">
        <f t="shared" si="9"/>
        <v>0</v>
      </c>
      <c r="X14" s="194">
        <f t="shared" si="9"/>
        <v>0</v>
      </c>
      <c r="Y14" s="194">
        <f t="shared" si="9"/>
        <v>0</v>
      </c>
      <c r="Z14" s="194">
        <f t="shared" si="9"/>
        <v>0</v>
      </c>
      <c r="AA14" s="194">
        <f t="shared" si="9"/>
        <v>0</v>
      </c>
      <c r="AB14" s="194">
        <f t="shared" si="9"/>
        <v>0</v>
      </c>
      <c r="AC14" s="194">
        <f t="shared" si="9"/>
        <v>0</v>
      </c>
      <c r="AD14" s="194">
        <f t="shared" si="9"/>
        <v>0</v>
      </c>
      <c r="AE14" s="194">
        <f t="shared" si="9"/>
        <v>115763101</v>
      </c>
      <c r="AF14" s="226"/>
      <c r="AG14" s="252"/>
      <c r="AH14" s="254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228"/>
      <c r="BZ14" s="228"/>
      <c r="CA14" s="228"/>
      <c r="CB14" s="228"/>
      <c r="CC14" s="228"/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28"/>
      <c r="CW14" s="228"/>
      <c r="CX14" s="228"/>
      <c r="CY14" s="228"/>
      <c r="CZ14" s="228"/>
      <c r="DA14" s="228"/>
      <c r="DB14" s="228"/>
      <c r="DC14" s="228"/>
      <c r="DD14" s="228"/>
      <c r="DE14" s="228"/>
      <c r="DF14" s="228"/>
      <c r="DG14" s="228"/>
      <c r="DH14" s="228"/>
      <c r="DI14" s="228"/>
      <c r="DJ14" s="228"/>
      <c r="DK14" s="228"/>
      <c r="DL14" s="228"/>
      <c r="DM14" s="228"/>
      <c r="DN14" s="228"/>
      <c r="DO14" s="228"/>
      <c r="DP14" s="228"/>
      <c r="DQ14" s="228"/>
      <c r="DR14" s="228"/>
      <c r="DS14" s="228"/>
      <c r="DT14" s="228"/>
      <c r="DU14" s="228"/>
      <c r="DV14" s="228"/>
      <c r="DW14" s="228"/>
      <c r="DX14" s="228"/>
      <c r="DY14" s="228"/>
      <c r="DZ14" s="228"/>
      <c r="EA14" s="228"/>
      <c r="EB14" s="228"/>
      <c r="EC14" s="228"/>
      <c r="ED14" s="228"/>
      <c r="EE14" s="228"/>
      <c r="EF14" s="228"/>
      <c r="EG14" s="228"/>
      <c r="EH14" s="228"/>
      <c r="EI14" s="228"/>
      <c r="EJ14" s="228"/>
      <c r="EK14" s="228"/>
      <c r="EL14" s="228"/>
      <c r="EM14" s="228"/>
      <c r="EN14" s="228"/>
      <c r="EO14" s="228"/>
      <c r="EP14" s="228"/>
      <c r="EQ14" s="228"/>
      <c r="ER14" s="228"/>
      <c r="ES14" s="228"/>
      <c r="ET14" s="228"/>
      <c r="EU14" s="228"/>
      <c r="EV14" s="228"/>
      <c r="EW14" s="228"/>
      <c r="EX14" s="228"/>
      <c r="EY14" s="228"/>
      <c r="EZ14" s="228"/>
      <c r="FA14" s="228"/>
      <c r="FB14" s="228"/>
      <c r="FC14" s="228"/>
      <c r="FD14" s="228"/>
      <c r="FE14" s="228"/>
      <c r="FF14" s="228"/>
      <c r="FG14" s="228"/>
      <c r="FH14" s="228"/>
      <c r="FI14" s="228"/>
      <c r="FJ14" s="228"/>
      <c r="FK14" s="228"/>
      <c r="FL14" s="228"/>
      <c r="FM14" s="228"/>
      <c r="FN14" s="228"/>
      <c r="FO14" s="228"/>
      <c r="FP14" s="228"/>
      <c r="FQ14" s="228"/>
      <c r="FR14" s="228"/>
      <c r="FS14" s="228"/>
      <c r="FT14" s="228"/>
      <c r="FU14" s="228"/>
      <c r="FV14" s="228"/>
      <c r="FW14" s="228"/>
      <c r="FX14" s="228"/>
      <c r="FY14" s="228"/>
      <c r="FZ14" s="228"/>
      <c r="GA14" s="228"/>
      <c r="GB14" s="228"/>
      <c r="GC14" s="228"/>
      <c r="GD14" s="228"/>
      <c r="GE14" s="228"/>
      <c r="GF14" s="228"/>
      <c r="GG14" s="228"/>
      <c r="GH14" s="228"/>
      <c r="GI14" s="228"/>
      <c r="GJ14" s="228"/>
      <c r="GK14" s="228"/>
      <c r="GL14" s="228"/>
      <c r="GM14" s="228"/>
      <c r="GN14" s="228"/>
      <c r="GO14" s="228"/>
      <c r="GP14" s="228"/>
      <c r="GQ14" s="228"/>
      <c r="GR14" s="228"/>
      <c r="GS14" s="228"/>
      <c r="GT14" s="228"/>
      <c r="GU14" s="228"/>
    </row>
    <row r="15" spans="1:203" s="174" customFormat="1" ht="18" customHeight="1" x14ac:dyDescent="0.25">
      <c r="A15" s="109" t="s">
        <v>138</v>
      </c>
      <c r="B15" s="199"/>
      <c r="C15" s="200" t="s">
        <v>139</v>
      </c>
      <c r="D15" s="109">
        <f t="shared" si="8"/>
        <v>115763101</v>
      </c>
      <c r="E15" s="109">
        <f t="shared" si="8"/>
        <v>115763101</v>
      </c>
      <c r="F15" s="109">
        <f>+F16</f>
        <v>0</v>
      </c>
      <c r="G15" s="109">
        <f>SUM(G16)</f>
        <v>115763101</v>
      </c>
      <c r="H15" s="109">
        <f>SUM(H16)</f>
        <v>0</v>
      </c>
      <c r="I15" s="109">
        <f t="shared" ref="I15:Q16" si="10">SUM(I16)</f>
        <v>0</v>
      </c>
      <c r="J15" s="109">
        <f t="shared" si="10"/>
        <v>0</v>
      </c>
      <c r="K15" s="109">
        <f t="shared" si="10"/>
        <v>0</v>
      </c>
      <c r="L15" s="109">
        <f t="shared" si="10"/>
        <v>0</v>
      </c>
      <c r="M15" s="109">
        <f t="shared" si="10"/>
        <v>0</v>
      </c>
      <c r="N15" s="109">
        <f t="shared" si="10"/>
        <v>0</v>
      </c>
      <c r="O15" s="109">
        <f t="shared" si="10"/>
        <v>0</v>
      </c>
      <c r="P15" s="109">
        <f t="shared" si="10"/>
        <v>0</v>
      </c>
      <c r="Q15" s="109">
        <f t="shared" si="10"/>
        <v>0</v>
      </c>
      <c r="R15" s="109">
        <f>SUM(R16)</f>
        <v>115763101</v>
      </c>
      <c r="S15" s="109">
        <f>SUM(S16)</f>
        <v>0</v>
      </c>
      <c r="T15" s="109">
        <f t="shared" ref="T15:AE16" si="11">SUM(T16)</f>
        <v>0</v>
      </c>
      <c r="U15" s="109">
        <f t="shared" si="11"/>
        <v>115763101</v>
      </c>
      <c r="V15" s="109">
        <f t="shared" si="11"/>
        <v>0</v>
      </c>
      <c r="W15" s="109">
        <f t="shared" si="11"/>
        <v>0</v>
      </c>
      <c r="X15" s="109">
        <f t="shared" si="11"/>
        <v>0</v>
      </c>
      <c r="Y15" s="109">
        <f t="shared" si="11"/>
        <v>0</v>
      </c>
      <c r="Z15" s="109">
        <f t="shared" si="11"/>
        <v>0</v>
      </c>
      <c r="AA15" s="109">
        <f t="shared" si="11"/>
        <v>0</v>
      </c>
      <c r="AB15" s="109">
        <f t="shared" si="11"/>
        <v>0</v>
      </c>
      <c r="AC15" s="109">
        <f t="shared" si="11"/>
        <v>0</v>
      </c>
      <c r="AD15" s="109">
        <f t="shared" si="11"/>
        <v>0</v>
      </c>
      <c r="AE15" s="109">
        <f t="shared" si="11"/>
        <v>115763101</v>
      </c>
      <c r="AF15" s="226"/>
      <c r="AG15" s="252"/>
      <c r="AH15" s="253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228"/>
      <c r="BH15" s="228"/>
      <c r="BI15" s="228"/>
      <c r="BJ15" s="228"/>
      <c r="BK15" s="228"/>
      <c r="BL15" s="228"/>
      <c r="BM15" s="228"/>
      <c r="BN15" s="228"/>
      <c r="BO15" s="228"/>
      <c r="BP15" s="228"/>
      <c r="BQ15" s="228"/>
      <c r="BR15" s="228"/>
      <c r="BS15" s="228"/>
      <c r="BT15" s="228"/>
      <c r="BU15" s="228"/>
      <c r="BV15" s="228"/>
      <c r="BW15" s="228"/>
      <c r="BX15" s="228"/>
      <c r="BY15" s="228"/>
      <c r="BZ15" s="228"/>
      <c r="CA15" s="228"/>
      <c r="CB15" s="228"/>
      <c r="CC15" s="228"/>
      <c r="CD15" s="228"/>
      <c r="CE15" s="228"/>
      <c r="CF15" s="228"/>
      <c r="CG15" s="228"/>
      <c r="CH15" s="228"/>
      <c r="CI15" s="228"/>
      <c r="CJ15" s="228"/>
      <c r="CK15" s="228"/>
      <c r="CL15" s="228"/>
      <c r="CM15" s="228"/>
      <c r="CN15" s="228"/>
      <c r="CO15" s="228"/>
      <c r="CP15" s="228"/>
      <c r="CQ15" s="228"/>
      <c r="CR15" s="228"/>
      <c r="CS15" s="228"/>
      <c r="CT15" s="228"/>
      <c r="CU15" s="228"/>
      <c r="CV15" s="228"/>
      <c r="CW15" s="228"/>
      <c r="CX15" s="228"/>
      <c r="CY15" s="228"/>
      <c r="CZ15" s="228"/>
      <c r="DA15" s="228"/>
      <c r="DB15" s="228"/>
      <c r="DC15" s="228"/>
      <c r="DD15" s="228"/>
      <c r="DE15" s="228"/>
      <c r="DF15" s="228"/>
      <c r="DG15" s="228"/>
      <c r="DH15" s="228"/>
      <c r="DI15" s="228"/>
      <c r="DJ15" s="228"/>
      <c r="DK15" s="228"/>
      <c r="DL15" s="228"/>
      <c r="DM15" s="228"/>
      <c r="DN15" s="228"/>
      <c r="DO15" s="228"/>
      <c r="DP15" s="228"/>
      <c r="DQ15" s="228"/>
      <c r="DR15" s="228"/>
      <c r="DS15" s="228"/>
      <c r="DT15" s="228"/>
      <c r="DU15" s="228"/>
      <c r="DV15" s="228"/>
      <c r="DW15" s="228"/>
      <c r="DX15" s="228"/>
      <c r="DY15" s="228"/>
      <c r="DZ15" s="228"/>
      <c r="EA15" s="228"/>
      <c r="EB15" s="228"/>
      <c r="EC15" s="228"/>
      <c r="ED15" s="228"/>
      <c r="EE15" s="228"/>
      <c r="EF15" s="228"/>
      <c r="EG15" s="228"/>
      <c r="EH15" s="228"/>
      <c r="EI15" s="228"/>
      <c r="EJ15" s="228"/>
      <c r="EK15" s="228"/>
      <c r="EL15" s="228"/>
      <c r="EM15" s="228"/>
      <c r="EN15" s="228"/>
      <c r="EO15" s="228"/>
      <c r="EP15" s="228"/>
      <c r="EQ15" s="228"/>
      <c r="ER15" s="228"/>
      <c r="ES15" s="228"/>
      <c r="ET15" s="228"/>
      <c r="EU15" s="228"/>
      <c r="EV15" s="228"/>
      <c r="EW15" s="228"/>
      <c r="EX15" s="228"/>
      <c r="EY15" s="228"/>
      <c r="EZ15" s="228"/>
      <c r="FA15" s="228"/>
      <c r="FB15" s="228"/>
      <c r="FC15" s="228"/>
      <c r="FD15" s="228"/>
      <c r="FE15" s="228"/>
      <c r="FF15" s="228"/>
      <c r="FG15" s="228"/>
      <c r="FH15" s="228"/>
      <c r="FI15" s="228"/>
      <c r="FJ15" s="228"/>
      <c r="FK15" s="228"/>
      <c r="FL15" s="228"/>
      <c r="FM15" s="228"/>
      <c r="FN15" s="228"/>
      <c r="FO15" s="228"/>
      <c r="FP15" s="228"/>
      <c r="FQ15" s="228"/>
      <c r="FR15" s="228"/>
      <c r="FS15" s="228"/>
      <c r="FT15" s="228"/>
      <c r="FU15" s="228"/>
      <c r="FV15" s="228"/>
      <c r="FW15" s="228"/>
      <c r="FX15" s="228"/>
      <c r="FY15" s="228"/>
      <c r="FZ15" s="228"/>
      <c r="GA15" s="228"/>
      <c r="GB15" s="228"/>
      <c r="GC15" s="228"/>
      <c r="GD15" s="228"/>
      <c r="GE15" s="228"/>
      <c r="GF15" s="228"/>
      <c r="GG15" s="228"/>
      <c r="GH15" s="228"/>
      <c r="GI15" s="228"/>
      <c r="GJ15" s="228"/>
      <c r="GK15" s="228"/>
      <c r="GL15" s="228"/>
      <c r="GM15" s="228"/>
      <c r="GN15" s="228"/>
      <c r="GO15" s="228"/>
      <c r="GP15" s="228"/>
      <c r="GQ15" s="228"/>
      <c r="GR15" s="228"/>
      <c r="GS15" s="228"/>
      <c r="GT15" s="228"/>
      <c r="GU15" s="228"/>
    </row>
    <row r="16" spans="1:203" s="174" customFormat="1" ht="18" customHeight="1" x14ac:dyDescent="0.25">
      <c r="A16" s="110" t="s">
        <v>144</v>
      </c>
      <c r="B16" s="111"/>
      <c r="C16" s="112" t="s">
        <v>145</v>
      </c>
      <c r="D16" s="110">
        <f t="shared" si="8"/>
        <v>115763101</v>
      </c>
      <c r="E16" s="110">
        <f t="shared" si="8"/>
        <v>115763101</v>
      </c>
      <c r="F16" s="110">
        <f>SUM(F17)</f>
        <v>0</v>
      </c>
      <c r="G16" s="110">
        <f>SUM(G17)</f>
        <v>115763101</v>
      </c>
      <c r="H16" s="110">
        <f>SUM(H17)</f>
        <v>0</v>
      </c>
      <c r="I16" s="110">
        <f t="shared" si="10"/>
        <v>0</v>
      </c>
      <c r="J16" s="110">
        <f t="shared" si="10"/>
        <v>0</v>
      </c>
      <c r="K16" s="110">
        <f t="shared" si="10"/>
        <v>0</v>
      </c>
      <c r="L16" s="110">
        <f t="shared" si="10"/>
        <v>0</v>
      </c>
      <c r="M16" s="110">
        <f t="shared" si="10"/>
        <v>0</v>
      </c>
      <c r="N16" s="110">
        <f t="shared" si="10"/>
        <v>0</v>
      </c>
      <c r="O16" s="110">
        <f t="shared" si="10"/>
        <v>0</v>
      </c>
      <c r="P16" s="110">
        <f t="shared" si="10"/>
        <v>0</v>
      </c>
      <c r="Q16" s="110">
        <f t="shared" si="10"/>
        <v>0</v>
      </c>
      <c r="R16" s="110">
        <f>SUM(R17)</f>
        <v>115763101</v>
      </c>
      <c r="S16" s="110">
        <f>SUM(S17)</f>
        <v>0</v>
      </c>
      <c r="T16" s="110">
        <f t="shared" si="11"/>
        <v>0</v>
      </c>
      <c r="U16" s="110">
        <f t="shared" si="11"/>
        <v>115763101</v>
      </c>
      <c r="V16" s="110">
        <f t="shared" si="11"/>
        <v>0</v>
      </c>
      <c r="W16" s="110">
        <f t="shared" si="11"/>
        <v>0</v>
      </c>
      <c r="X16" s="110">
        <f t="shared" si="11"/>
        <v>0</v>
      </c>
      <c r="Y16" s="110">
        <f t="shared" si="11"/>
        <v>0</v>
      </c>
      <c r="Z16" s="110">
        <f t="shared" si="11"/>
        <v>0</v>
      </c>
      <c r="AA16" s="110">
        <f t="shared" si="11"/>
        <v>0</v>
      </c>
      <c r="AB16" s="110">
        <f t="shared" si="11"/>
        <v>0</v>
      </c>
      <c r="AC16" s="110">
        <f t="shared" si="11"/>
        <v>0</v>
      </c>
      <c r="AD16" s="110">
        <f t="shared" si="11"/>
        <v>0</v>
      </c>
      <c r="AE16" s="110">
        <f>SUM(AE17)</f>
        <v>115763101</v>
      </c>
      <c r="AF16" s="226"/>
      <c r="AG16" s="252"/>
      <c r="AH16" s="253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8"/>
      <c r="AW16" s="228"/>
      <c r="AX16" s="228"/>
      <c r="AY16" s="228"/>
      <c r="AZ16" s="228"/>
      <c r="BA16" s="228"/>
      <c r="BB16" s="228"/>
      <c r="BC16" s="228"/>
      <c r="BD16" s="228"/>
      <c r="BE16" s="228"/>
      <c r="BF16" s="228"/>
      <c r="BG16" s="228"/>
      <c r="BH16" s="228"/>
      <c r="BI16" s="228"/>
      <c r="BJ16" s="228"/>
      <c r="BK16" s="228"/>
      <c r="BL16" s="228"/>
      <c r="BM16" s="228"/>
      <c r="BN16" s="228"/>
      <c r="BO16" s="228"/>
      <c r="BP16" s="228"/>
      <c r="BQ16" s="228"/>
      <c r="BR16" s="228"/>
      <c r="BS16" s="228"/>
      <c r="BT16" s="228"/>
      <c r="BU16" s="228"/>
      <c r="BV16" s="228"/>
      <c r="BW16" s="228"/>
      <c r="BX16" s="228"/>
      <c r="BY16" s="228"/>
      <c r="BZ16" s="228"/>
      <c r="CA16" s="228"/>
      <c r="CB16" s="228"/>
      <c r="CC16" s="228"/>
      <c r="CD16" s="228"/>
      <c r="CE16" s="228"/>
      <c r="CF16" s="228"/>
      <c r="CG16" s="228"/>
      <c r="CH16" s="228"/>
      <c r="CI16" s="228"/>
      <c r="CJ16" s="228"/>
      <c r="CK16" s="228"/>
      <c r="CL16" s="228"/>
      <c r="CM16" s="228"/>
      <c r="CN16" s="228"/>
      <c r="CO16" s="228"/>
      <c r="CP16" s="228"/>
      <c r="CQ16" s="228"/>
      <c r="CR16" s="228"/>
      <c r="CS16" s="228"/>
      <c r="CT16" s="228"/>
      <c r="CU16" s="228"/>
      <c r="CV16" s="228"/>
      <c r="CW16" s="228"/>
      <c r="CX16" s="228"/>
      <c r="CY16" s="228"/>
      <c r="CZ16" s="228"/>
      <c r="DA16" s="228"/>
      <c r="DB16" s="228"/>
      <c r="DC16" s="228"/>
      <c r="DD16" s="228"/>
      <c r="DE16" s="228"/>
      <c r="DF16" s="228"/>
      <c r="DG16" s="228"/>
      <c r="DH16" s="228"/>
      <c r="DI16" s="228"/>
      <c r="DJ16" s="228"/>
      <c r="DK16" s="228"/>
      <c r="DL16" s="228"/>
      <c r="DM16" s="228"/>
      <c r="DN16" s="228"/>
      <c r="DO16" s="228"/>
      <c r="DP16" s="228"/>
      <c r="DQ16" s="228"/>
      <c r="DR16" s="228"/>
      <c r="DS16" s="228"/>
      <c r="DT16" s="228"/>
      <c r="DU16" s="228"/>
      <c r="DV16" s="228"/>
      <c r="DW16" s="228"/>
      <c r="DX16" s="228"/>
      <c r="DY16" s="228"/>
      <c r="DZ16" s="228"/>
      <c r="EA16" s="228"/>
      <c r="EB16" s="228"/>
      <c r="EC16" s="228"/>
      <c r="ED16" s="228"/>
      <c r="EE16" s="228"/>
      <c r="EF16" s="228"/>
      <c r="EG16" s="228"/>
      <c r="EH16" s="228"/>
      <c r="EI16" s="228"/>
      <c r="EJ16" s="228"/>
      <c r="EK16" s="228"/>
      <c r="EL16" s="228"/>
      <c r="EM16" s="228"/>
      <c r="EN16" s="228"/>
      <c r="EO16" s="228"/>
      <c r="EP16" s="228"/>
      <c r="EQ16" s="228"/>
      <c r="ER16" s="228"/>
      <c r="ES16" s="228"/>
      <c r="ET16" s="228"/>
      <c r="EU16" s="228"/>
      <c r="EV16" s="228"/>
      <c r="EW16" s="228"/>
      <c r="EX16" s="228"/>
      <c r="EY16" s="228"/>
      <c r="EZ16" s="228"/>
      <c r="FA16" s="228"/>
      <c r="FB16" s="228"/>
      <c r="FC16" s="228"/>
      <c r="FD16" s="228"/>
      <c r="FE16" s="228"/>
      <c r="FF16" s="228"/>
      <c r="FG16" s="228"/>
      <c r="FH16" s="228"/>
      <c r="FI16" s="228"/>
      <c r="FJ16" s="228"/>
      <c r="FK16" s="228"/>
      <c r="FL16" s="228"/>
      <c r="FM16" s="228"/>
      <c r="FN16" s="228"/>
      <c r="FO16" s="228"/>
      <c r="FP16" s="228"/>
      <c r="FQ16" s="228"/>
      <c r="FR16" s="228"/>
      <c r="FS16" s="228"/>
      <c r="FT16" s="228"/>
      <c r="FU16" s="228"/>
      <c r="FV16" s="228"/>
      <c r="FW16" s="228"/>
      <c r="FX16" s="228"/>
      <c r="FY16" s="228"/>
      <c r="FZ16" s="228"/>
      <c r="GA16" s="228"/>
      <c r="GB16" s="228"/>
      <c r="GC16" s="228"/>
      <c r="GD16" s="228"/>
      <c r="GE16" s="228"/>
      <c r="GF16" s="228"/>
      <c r="GG16" s="228"/>
      <c r="GH16" s="228"/>
      <c r="GI16" s="228"/>
      <c r="GJ16" s="228"/>
      <c r="GK16" s="228"/>
      <c r="GL16" s="228"/>
      <c r="GM16" s="228"/>
      <c r="GN16" s="228"/>
      <c r="GO16" s="228"/>
      <c r="GP16" s="228"/>
      <c r="GQ16" s="228"/>
      <c r="GR16" s="228"/>
      <c r="GS16" s="228"/>
      <c r="GT16" s="228"/>
      <c r="GU16" s="228"/>
    </row>
    <row r="17" spans="1:203" s="193" customFormat="1" ht="18" customHeight="1" x14ac:dyDescent="0.25">
      <c r="A17" s="93" t="s">
        <v>152</v>
      </c>
      <c r="B17" s="113">
        <v>10</v>
      </c>
      <c r="C17" s="114" t="s">
        <v>153</v>
      </c>
      <c r="D17" s="93">
        <v>115763101</v>
      </c>
      <c r="E17" s="93">
        <v>115763101</v>
      </c>
      <c r="F17" s="93">
        <v>0</v>
      </c>
      <c r="G17" s="93">
        <v>115763101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f>SUM(F17:Q17)</f>
        <v>115763101</v>
      </c>
      <c r="S17" s="93">
        <v>0</v>
      </c>
      <c r="T17" s="93">
        <v>0</v>
      </c>
      <c r="U17" s="93">
        <v>115763101</v>
      </c>
      <c r="V17" s="93">
        <v>0</v>
      </c>
      <c r="W17" s="93">
        <v>0</v>
      </c>
      <c r="X17" s="93">
        <v>0</v>
      </c>
      <c r="Y17" s="93">
        <v>0</v>
      </c>
      <c r="Z17" s="93">
        <v>0</v>
      </c>
      <c r="AA17" s="93">
        <v>0</v>
      </c>
      <c r="AB17" s="93">
        <v>0</v>
      </c>
      <c r="AC17" s="93">
        <v>0</v>
      </c>
      <c r="AD17" s="93">
        <v>0</v>
      </c>
      <c r="AE17" s="93">
        <f>SUM(S17:AD17)</f>
        <v>115763101</v>
      </c>
      <c r="AF17" s="250"/>
      <c r="AG17" s="252"/>
      <c r="AH17" s="253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  <c r="EF17" s="251"/>
      <c r="EG17" s="251"/>
      <c r="EH17" s="251"/>
      <c r="EI17" s="251"/>
      <c r="EJ17" s="251"/>
      <c r="EK17" s="251"/>
      <c r="EL17" s="251"/>
      <c r="EM17" s="251"/>
      <c r="EN17" s="251"/>
      <c r="EO17" s="251"/>
      <c r="EP17" s="251"/>
      <c r="EQ17" s="251"/>
      <c r="ER17" s="251"/>
      <c r="ES17" s="251"/>
      <c r="ET17" s="251"/>
      <c r="EU17" s="251"/>
      <c r="EV17" s="251"/>
      <c r="EW17" s="251"/>
      <c r="EX17" s="251"/>
      <c r="EY17" s="251"/>
      <c r="EZ17" s="251"/>
      <c r="FA17" s="251"/>
      <c r="FB17" s="251"/>
      <c r="FC17" s="251"/>
      <c r="FD17" s="251"/>
      <c r="FE17" s="251"/>
      <c r="FF17" s="251"/>
      <c r="FG17" s="251"/>
      <c r="FH17" s="251"/>
      <c r="FI17" s="251"/>
      <c r="FJ17" s="251"/>
      <c r="FK17" s="251"/>
      <c r="FL17" s="251"/>
      <c r="FM17" s="251"/>
      <c r="FN17" s="251"/>
      <c r="FO17" s="251"/>
      <c r="FP17" s="251"/>
      <c r="FQ17" s="251"/>
      <c r="FR17" s="251"/>
      <c r="FS17" s="251"/>
      <c r="FT17" s="251"/>
      <c r="FU17" s="251"/>
      <c r="FV17" s="251"/>
      <c r="FW17" s="251"/>
      <c r="FX17" s="251"/>
      <c r="FY17" s="251"/>
      <c r="FZ17" s="251"/>
      <c r="GA17" s="251"/>
      <c r="GB17" s="251"/>
      <c r="GC17" s="251"/>
      <c r="GD17" s="251"/>
      <c r="GE17" s="251"/>
      <c r="GF17" s="251"/>
      <c r="GG17" s="251"/>
      <c r="GH17" s="251"/>
      <c r="GI17" s="251"/>
      <c r="GJ17" s="251"/>
      <c r="GK17" s="251"/>
      <c r="GL17" s="251"/>
      <c r="GM17" s="251"/>
      <c r="GN17" s="251"/>
      <c r="GO17" s="251"/>
      <c r="GP17" s="251"/>
      <c r="GQ17" s="251"/>
      <c r="GR17" s="251"/>
      <c r="GS17" s="251"/>
      <c r="GT17" s="251"/>
      <c r="GU17" s="251"/>
    </row>
    <row r="18" spans="1:203" s="174" customFormat="1" ht="18" customHeight="1" x14ac:dyDescent="0.25">
      <c r="A18" s="194" t="s">
        <v>154</v>
      </c>
      <c r="B18" s="4"/>
      <c r="C18" s="195" t="s">
        <v>155</v>
      </c>
      <c r="D18" s="194">
        <f>+D19+D22+D24</f>
        <v>1522937845.4900002</v>
      </c>
      <c r="E18" s="194">
        <f t="shared" ref="E18:AD18" si="12">+E19+E24</f>
        <v>1517267808.4900002</v>
      </c>
      <c r="F18" s="194">
        <f t="shared" si="12"/>
        <v>310498905.38999999</v>
      </c>
      <c r="G18" s="194">
        <f>+G19+G24</f>
        <v>470794972.76999998</v>
      </c>
      <c r="H18" s="194">
        <f t="shared" si="12"/>
        <v>5201700.75</v>
      </c>
      <c r="I18" s="194">
        <f t="shared" si="12"/>
        <v>0</v>
      </c>
      <c r="J18" s="194">
        <f t="shared" si="12"/>
        <v>0</v>
      </c>
      <c r="K18" s="194">
        <f t="shared" si="12"/>
        <v>0</v>
      </c>
      <c r="L18" s="194">
        <f t="shared" si="12"/>
        <v>0</v>
      </c>
      <c r="M18" s="194">
        <f t="shared" si="12"/>
        <v>0</v>
      </c>
      <c r="N18" s="194">
        <f t="shared" si="12"/>
        <v>0</v>
      </c>
      <c r="O18" s="194">
        <f t="shared" si="12"/>
        <v>0</v>
      </c>
      <c r="P18" s="194">
        <f t="shared" si="12"/>
        <v>0</v>
      </c>
      <c r="Q18" s="194">
        <f t="shared" si="12"/>
        <v>0</v>
      </c>
      <c r="R18" s="194">
        <f>+R19+R24</f>
        <v>786495578.90999997</v>
      </c>
      <c r="S18" s="194">
        <f>+S19+S24</f>
        <v>11094873.02</v>
      </c>
      <c r="T18" s="194">
        <f>+T19+T24</f>
        <v>326398481.69</v>
      </c>
      <c r="U18" s="194">
        <f t="shared" si="12"/>
        <v>443800523.44999999</v>
      </c>
      <c r="V18" s="194">
        <f t="shared" si="12"/>
        <v>0</v>
      </c>
      <c r="W18" s="194">
        <f t="shared" si="12"/>
        <v>0</v>
      </c>
      <c r="X18" s="194">
        <f t="shared" si="12"/>
        <v>0</v>
      </c>
      <c r="Y18" s="194">
        <f t="shared" si="12"/>
        <v>0</v>
      </c>
      <c r="Z18" s="194">
        <f t="shared" si="12"/>
        <v>0</v>
      </c>
      <c r="AA18" s="194">
        <f t="shared" si="12"/>
        <v>0</v>
      </c>
      <c r="AB18" s="194">
        <f t="shared" si="12"/>
        <v>0</v>
      </c>
      <c r="AC18" s="194">
        <f t="shared" si="12"/>
        <v>0</v>
      </c>
      <c r="AD18" s="194">
        <f t="shared" si="12"/>
        <v>0</v>
      </c>
      <c r="AE18" s="194">
        <f>SUM(AE19+AE24)</f>
        <v>781293878.15999997</v>
      </c>
      <c r="AF18" s="226"/>
      <c r="AG18" s="252"/>
      <c r="AH18" s="253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228"/>
      <c r="AW18" s="228"/>
      <c r="AX18" s="228"/>
      <c r="AY18" s="228"/>
      <c r="AZ18" s="228"/>
      <c r="BA18" s="228"/>
      <c r="BB18" s="228"/>
      <c r="BC18" s="228"/>
      <c r="BD18" s="228"/>
      <c r="BE18" s="228"/>
      <c r="BF18" s="228"/>
      <c r="BG18" s="228"/>
      <c r="BH18" s="228"/>
      <c r="BI18" s="228"/>
      <c r="BJ18" s="228"/>
      <c r="BK18" s="228"/>
      <c r="BL18" s="228"/>
      <c r="BM18" s="228"/>
      <c r="BN18" s="228"/>
      <c r="BO18" s="228"/>
      <c r="BP18" s="228"/>
      <c r="BQ18" s="228"/>
      <c r="BR18" s="228"/>
      <c r="BS18" s="228"/>
      <c r="BT18" s="228"/>
      <c r="BU18" s="228"/>
      <c r="BV18" s="228"/>
      <c r="BW18" s="228"/>
      <c r="BX18" s="228"/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228"/>
      <c r="CK18" s="228"/>
      <c r="CL18" s="228"/>
      <c r="CM18" s="228"/>
      <c r="CN18" s="228"/>
      <c r="CO18" s="228"/>
      <c r="CP18" s="228"/>
      <c r="CQ18" s="228"/>
      <c r="CR18" s="228"/>
      <c r="CS18" s="228"/>
      <c r="CT18" s="228"/>
      <c r="CU18" s="228"/>
      <c r="CV18" s="228"/>
      <c r="CW18" s="228"/>
      <c r="CX18" s="228"/>
      <c r="CY18" s="228"/>
      <c r="CZ18" s="228"/>
      <c r="DA18" s="228"/>
      <c r="DB18" s="228"/>
      <c r="DC18" s="228"/>
      <c r="DD18" s="228"/>
      <c r="DE18" s="228"/>
      <c r="DF18" s="228"/>
      <c r="DG18" s="228"/>
      <c r="DH18" s="228"/>
      <c r="DI18" s="228"/>
      <c r="DJ18" s="228"/>
      <c r="DK18" s="228"/>
      <c r="DL18" s="228"/>
      <c r="DM18" s="228"/>
      <c r="DN18" s="228"/>
      <c r="DO18" s="228"/>
      <c r="DP18" s="228"/>
      <c r="DQ18" s="228"/>
      <c r="DR18" s="228"/>
      <c r="DS18" s="228"/>
      <c r="DT18" s="228"/>
      <c r="DU18" s="228"/>
      <c r="DV18" s="228"/>
      <c r="DW18" s="228"/>
      <c r="DX18" s="228"/>
      <c r="DY18" s="228"/>
      <c r="DZ18" s="228"/>
      <c r="EA18" s="228"/>
      <c r="EB18" s="228"/>
      <c r="EC18" s="228"/>
      <c r="ED18" s="228"/>
      <c r="EE18" s="228"/>
      <c r="EF18" s="228"/>
      <c r="EG18" s="228"/>
      <c r="EH18" s="228"/>
      <c r="EI18" s="228"/>
      <c r="EJ18" s="228"/>
      <c r="EK18" s="228"/>
      <c r="EL18" s="228"/>
      <c r="EM18" s="228"/>
      <c r="EN18" s="228"/>
      <c r="EO18" s="228"/>
      <c r="EP18" s="228"/>
      <c r="EQ18" s="228"/>
      <c r="ER18" s="228"/>
      <c r="ES18" s="228"/>
      <c r="ET18" s="228"/>
      <c r="EU18" s="228"/>
      <c r="EV18" s="228"/>
      <c r="EW18" s="228"/>
      <c r="EX18" s="228"/>
      <c r="EY18" s="228"/>
      <c r="EZ18" s="228"/>
      <c r="FA18" s="228"/>
      <c r="FB18" s="228"/>
      <c r="FC18" s="228"/>
      <c r="FD18" s="228"/>
      <c r="FE18" s="228"/>
      <c r="FF18" s="228"/>
      <c r="FG18" s="228"/>
      <c r="FH18" s="228"/>
      <c r="FI18" s="228"/>
      <c r="FJ18" s="228"/>
      <c r="FK18" s="228"/>
      <c r="FL18" s="228"/>
      <c r="FM18" s="228"/>
      <c r="FN18" s="228"/>
      <c r="FO18" s="228"/>
      <c r="FP18" s="228"/>
      <c r="FQ18" s="228"/>
      <c r="FR18" s="228"/>
      <c r="FS18" s="228"/>
      <c r="FT18" s="228"/>
      <c r="FU18" s="228"/>
      <c r="FV18" s="228"/>
      <c r="FW18" s="228"/>
      <c r="FX18" s="228"/>
      <c r="FY18" s="228"/>
      <c r="FZ18" s="228"/>
      <c r="GA18" s="228"/>
      <c r="GB18" s="228"/>
      <c r="GC18" s="228"/>
      <c r="GD18" s="228"/>
      <c r="GE18" s="228"/>
      <c r="GF18" s="228"/>
      <c r="GG18" s="228"/>
      <c r="GH18" s="228"/>
      <c r="GI18" s="228"/>
      <c r="GJ18" s="228"/>
      <c r="GK18" s="228"/>
      <c r="GL18" s="228"/>
      <c r="GM18" s="228"/>
      <c r="GN18" s="228"/>
      <c r="GO18" s="228"/>
      <c r="GP18" s="228"/>
      <c r="GQ18" s="228"/>
      <c r="GR18" s="228"/>
      <c r="GS18" s="228"/>
      <c r="GT18" s="228"/>
      <c r="GU18" s="228"/>
    </row>
    <row r="19" spans="1:203" s="174" customFormat="1" ht="18" customHeight="1" x14ac:dyDescent="0.2">
      <c r="A19" s="109" t="s">
        <v>156</v>
      </c>
      <c r="B19" s="199"/>
      <c r="C19" s="200" t="s">
        <v>157</v>
      </c>
      <c r="D19" s="109">
        <f>+D20</f>
        <v>61625432</v>
      </c>
      <c r="E19" s="109">
        <f>+E20+E22</f>
        <v>70315054.370000005</v>
      </c>
      <c r="F19" s="109">
        <f>+F20+F22</f>
        <v>58216236</v>
      </c>
      <c r="G19" s="109">
        <f>+G20+G22</f>
        <v>2457398</v>
      </c>
      <c r="H19" s="109">
        <f>+H20+H22</f>
        <v>0</v>
      </c>
      <c r="I19" s="109">
        <f t="shared" ref="I19:Q19" si="13">+I20+I22</f>
        <v>0</v>
      </c>
      <c r="J19" s="109">
        <f t="shared" si="13"/>
        <v>0</v>
      </c>
      <c r="K19" s="109">
        <f t="shared" si="13"/>
        <v>0</v>
      </c>
      <c r="L19" s="109">
        <f t="shared" si="13"/>
        <v>0</v>
      </c>
      <c r="M19" s="109">
        <f t="shared" si="13"/>
        <v>0</v>
      </c>
      <c r="N19" s="109">
        <f t="shared" si="13"/>
        <v>0</v>
      </c>
      <c r="O19" s="109">
        <f t="shared" si="13"/>
        <v>0</v>
      </c>
      <c r="P19" s="109">
        <f t="shared" si="13"/>
        <v>0</v>
      </c>
      <c r="Q19" s="109">
        <f t="shared" si="13"/>
        <v>0</v>
      </c>
      <c r="R19" s="109">
        <f>SUM(R20+R22)</f>
        <v>60673634</v>
      </c>
      <c r="S19" s="109">
        <f t="shared" ref="S19:AD20" si="14">SUM(S20)</f>
        <v>0</v>
      </c>
      <c r="T19" s="109">
        <f>SUM(T20+T22)</f>
        <v>58216236</v>
      </c>
      <c r="U19" s="109">
        <f>SUM(U20)+U22</f>
        <v>2457398</v>
      </c>
      <c r="V19" s="109">
        <f t="shared" si="14"/>
        <v>0</v>
      </c>
      <c r="W19" s="109">
        <f t="shared" si="14"/>
        <v>0</v>
      </c>
      <c r="X19" s="109">
        <f t="shared" si="14"/>
        <v>0</v>
      </c>
      <c r="Y19" s="109">
        <f t="shared" si="14"/>
        <v>0</v>
      </c>
      <c r="Z19" s="109">
        <f t="shared" si="14"/>
        <v>0</v>
      </c>
      <c r="AA19" s="109">
        <f t="shared" si="14"/>
        <v>0</v>
      </c>
      <c r="AB19" s="109">
        <f t="shared" si="14"/>
        <v>0</v>
      </c>
      <c r="AC19" s="109">
        <f t="shared" si="14"/>
        <v>0</v>
      </c>
      <c r="AD19" s="109">
        <f t="shared" si="14"/>
        <v>0</v>
      </c>
      <c r="AE19" s="109">
        <f>SUM(AE20+AE22)</f>
        <v>60673634</v>
      </c>
      <c r="AF19" s="226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228"/>
      <c r="BE19" s="228"/>
      <c r="BF19" s="228"/>
      <c r="BG19" s="228"/>
      <c r="BH19" s="228"/>
      <c r="BI19" s="228"/>
      <c r="BJ19" s="228"/>
      <c r="BK19" s="228"/>
      <c r="BL19" s="228"/>
      <c r="BM19" s="228"/>
      <c r="BN19" s="228"/>
      <c r="BO19" s="228"/>
      <c r="BP19" s="228"/>
      <c r="BQ19" s="228"/>
      <c r="BR19" s="228"/>
      <c r="BS19" s="228"/>
      <c r="BT19" s="228"/>
      <c r="BU19" s="228"/>
      <c r="BV19" s="228"/>
      <c r="BW19" s="228"/>
      <c r="BX19" s="228"/>
      <c r="BY19" s="228"/>
      <c r="BZ19" s="228"/>
      <c r="CA19" s="228"/>
      <c r="CB19" s="228"/>
      <c r="CC19" s="228"/>
      <c r="CD19" s="228"/>
      <c r="CE19" s="228"/>
      <c r="CF19" s="228"/>
      <c r="CG19" s="228"/>
      <c r="CH19" s="228"/>
      <c r="CI19" s="228"/>
      <c r="CJ19" s="228"/>
      <c r="CK19" s="228"/>
      <c r="CL19" s="228"/>
      <c r="CM19" s="228"/>
      <c r="CN19" s="228"/>
      <c r="CO19" s="228"/>
      <c r="CP19" s="228"/>
      <c r="CQ19" s="228"/>
      <c r="CR19" s="228"/>
      <c r="CS19" s="228"/>
      <c r="CT19" s="228"/>
      <c r="CU19" s="228"/>
      <c r="CV19" s="228"/>
      <c r="CW19" s="228"/>
      <c r="CX19" s="228"/>
      <c r="CY19" s="228"/>
      <c r="CZ19" s="228"/>
      <c r="DA19" s="228"/>
      <c r="DB19" s="228"/>
      <c r="DC19" s="228"/>
      <c r="DD19" s="228"/>
      <c r="DE19" s="228"/>
      <c r="DF19" s="228"/>
      <c r="DG19" s="228"/>
      <c r="DH19" s="228"/>
      <c r="DI19" s="228"/>
      <c r="DJ19" s="228"/>
      <c r="DK19" s="228"/>
      <c r="DL19" s="228"/>
      <c r="DM19" s="228"/>
      <c r="DN19" s="228"/>
      <c r="DO19" s="228"/>
      <c r="DP19" s="228"/>
      <c r="DQ19" s="228"/>
      <c r="DR19" s="228"/>
      <c r="DS19" s="228"/>
      <c r="DT19" s="228"/>
      <c r="DU19" s="228"/>
      <c r="DV19" s="228"/>
      <c r="DW19" s="228"/>
      <c r="DX19" s="228"/>
      <c r="DY19" s="228"/>
      <c r="DZ19" s="228"/>
      <c r="EA19" s="228"/>
      <c r="EB19" s="228"/>
      <c r="EC19" s="228"/>
      <c r="ED19" s="228"/>
      <c r="EE19" s="228"/>
      <c r="EF19" s="228"/>
      <c r="EG19" s="228"/>
      <c r="EH19" s="228"/>
      <c r="EI19" s="228"/>
      <c r="EJ19" s="228"/>
      <c r="EK19" s="228"/>
      <c r="EL19" s="228"/>
      <c r="EM19" s="228"/>
      <c r="EN19" s="228"/>
      <c r="EO19" s="228"/>
      <c r="EP19" s="228"/>
      <c r="EQ19" s="228"/>
      <c r="ER19" s="228"/>
      <c r="ES19" s="228"/>
      <c r="ET19" s="228"/>
      <c r="EU19" s="228"/>
      <c r="EV19" s="228"/>
      <c r="EW19" s="228"/>
      <c r="EX19" s="228"/>
      <c r="EY19" s="228"/>
      <c r="EZ19" s="228"/>
      <c r="FA19" s="228"/>
      <c r="FB19" s="228"/>
      <c r="FC19" s="228"/>
      <c r="FD19" s="228"/>
      <c r="FE19" s="228"/>
      <c r="FF19" s="228"/>
      <c r="FG19" s="228"/>
      <c r="FH19" s="228"/>
      <c r="FI19" s="228"/>
      <c r="FJ19" s="228"/>
      <c r="FK19" s="228"/>
      <c r="FL19" s="228"/>
      <c r="FM19" s="228"/>
      <c r="FN19" s="228"/>
      <c r="FO19" s="228"/>
      <c r="FP19" s="228"/>
      <c r="FQ19" s="228"/>
      <c r="FR19" s="228"/>
      <c r="FS19" s="228"/>
      <c r="FT19" s="228"/>
      <c r="FU19" s="228"/>
      <c r="FV19" s="228"/>
      <c r="FW19" s="228"/>
      <c r="FX19" s="228"/>
      <c r="FY19" s="228"/>
      <c r="FZ19" s="228"/>
      <c r="GA19" s="228"/>
      <c r="GB19" s="228"/>
      <c r="GC19" s="228"/>
      <c r="GD19" s="228"/>
      <c r="GE19" s="228"/>
      <c r="GF19" s="228"/>
      <c r="GG19" s="228"/>
      <c r="GH19" s="228"/>
      <c r="GI19" s="228"/>
      <c r="GJ19" s="228"/>
      <c r="GK19" s="228"/>
      <c r="GL19" s="228"/>
      <c r="GM19" s="228"/>
      <c r="GN19" s="228"/>
      <c r="GO19" s="228"/>
      <c r="GP19" s="228"/>
      <c r="GQ19" s="228"/>
      <c r="GR19" s="228"/>
      <c r="GS19" s="228"/>
      <c r="GT19" s="228"/>
      <c r="GU19" s="228"/>
    </row>
    <row r="20" spans="1:203" s="193" customFormat="1" ht="18" customHeight="1" x14ac:dyDescent="0.25">
      <c r="A20" s="110" t="s">
        <v>162</v>
      </c>
      <c r="B20" s="111"/>
      <c r="C20" s="112" t="s">
        <v>163</v>
      </c>
      <c r="D20" s="110">
        <f>+D21</f>
        <v>61625432</v>
      </c>
      <c r="E20" s="110">
        <f>+E21</f>
        <v>61625432</v>
      </c>
      <c r="F20" s="110">
        <f>SUM(F21)</f>
        <v>58216236</v>
      </c>
      <c r="G20" s="110">
        <f>SUM(G21)</f>
        <v>0</v>
      </c>
      <c r="H20" s="110">
        <f>SUM(H21)</f>
        <v>0</v>
      </c>
      <c r="I20" s="110">
        <f t="shared" ref="I20:Q20" si="15">SUM(I21)</f>
        <v>0</v>
      </c>
      <c r="J20" s="110">
        <f t="shared" si="15"/>
        <v>0</v>
      </c>
      <c r="K20" s="110">
        <f t="shared" si="15"/>
        <v>0</v>
      </c>
      <c r="L20" s="110">
        <f t="shared" si="15"/>
        <v>0</v>
      </c>
      <c r="M20" s="110">
        <f t="shared" si="15"/>
        <v>0</v>
      </c>
      <c r="N20" s="110">
        <f t="shared" si="15"/>
        <v>0</v>
      </c>
      <c r="O20" s="110">
        <f t="shared" si="15"/>
        <v>0</v>
      </c>
      <c r="P20" s="110">
        <f t="shared" si="15"/>
        <v>0</v>
      </c>
      <c r="Q20" s="110">
        <f t="shared" si="15"/>
        <v>0</v>
      </c>
      <c r="R20" s="110">
        <f>SUM(R21)</f>
        <v>58216236</v>
      </c>
      <c r="S20" s="110">
        <f t="shared" si="14"/>
        <v>0</v>
      </c>
      <c r="T20" s="110">
        <f t="shared" si="14"/>
        <v>58216236</v>
      </c>
      <c r="U20" s="110">
        <f>SUM(U21)</f>
        <v>0</v>
      </c>
      <c r="V20" s="110">
        <f t="shared" si="14"/>
        <v>0</v>
      </c>
      <c r="W20" s="110">
        <f t="shared" si="14"/>
        <v>0</v>
      </c>
      <c r="X20" s="110">
        <f t="shared" si="14"/>
        <v>0</v>
      </c>
      <c r="Y20" s="110">
        <f t="shared" si="14"/>
        <v>0</v>
      </c>
      <c r="Z20" s="110">
        <f t="shared" si="14"/>
        <v>0</v>
      </c>
      <c r="AA20" s="110">
        <f t="shared" si="14"/>
        <v>0</v>
      </c>
      <c r="AB20" s="110">
        <f t="shared" si="14"/>
        <v>0</v>
      </c>
      <c r="AC20" s="110">
        <f t="shared" si="14"/>
        <v>0</v>
      </c>
      <c r="AD20" s="110">
        <f t="shared" si="14"/>
        <v>0</v>
      </c>
      <c r="AE20" s="110">
        <f>SUM(AE21)</f>
        <v>58216236</v>
      </c>
      <c r="AF20" s="250"/>
      <c r="AG20" s="252"/>
      <c r="AH20" s="253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1"/>
      <c r="CC20" s="251"/>
      <c r="CD20" s="251"/>
      <c r="CE20" s="251"/>
      <c r="CF20" s="251"/>
      <c r="CG20" s="251"/>
      <c r="CH20" s="251"/>
      <c r="CI20" s="251"/>
      <c r="CJ20" s="251"/>
      <c r="CK20" s="251"/>
      <c r="CL20" s="251"/>
      <c r="CM20" s="251"/>
      <c r="CN20" s="251"/>
      <c r="CO20" s="251"/>
      <c r="CP20" s="251"/>
      <c r="CQ20" s="251"/>
      <c r="CR20" s="251"/>
      <c r="CS20" s="251"/>
      <c r="CT20" s="251"/>
      <c r="CU20" s="251"/>
      <c r="CV20" s="251"/>
      <c r="CW20" s="251"/>
      <c r="CX20" s="251"/>
      <c r="CY20" s="251"/>
      <c r="CZ20" s="251"/>
      <c r="DA20" s="251"/>
      <c r="DB20" s="251"/>
      <c r="DC20" s="251"/>
      <c r="DD20" s="251"/>
      <c r="DE20" s="251"/>
      <c r="DF20" s="251"/>
      <c r="DG20" s="251"/>
      <c r="DH20" s="251"/>
      <c r="DI20" s="251"/>
      <c r="DJ20" s="251"/>
      <c r="DK20" s="251"/>
      <c r="DL20" s="251"/>
      <c r="DM20" s="251"/>
      <c r="DN20" s="251"/>
      <c r="DO20" s="251"/>
      <c r="DP20" s="251"/>
      <c r="DQ20" s="251"/>
      <c r="DR20" s="251"/>
      <c r="DS20" s="251"/>
      <c r="DT20" s="251"/>
      <c r="DU20" s="251"/>
      <c r="DV20" s="251"/>
      <c r="DW20" s="251"/>
      <c r="DX20" s="251"/>
      <c r="DY20" s="251"/>
      <c r="DZ20" s="251"/>
      <c r="EA20" s="251"/>
      <c r="EB20" s="251"/>
      <c r="EC20" s="251"/>
      <c r="ED20" s="251"/>
      <c r="EE20" s="251"/>
      <c r="EF20" s="251"/>
      <c r="EG20" s="251"/>
      <c r="EH20" s="251"/>
      <c r="EI20" s="251"/>
      <c r="EJ20" s="251"/>
      <c r="EK20" s="251"/>
      <c r="EL20" s="251"/>
      <c r="EM20" s="251"/>
      <c r="EN20" s="251"/>
      <c r="EO20" s="251"/>
      <c r="EP20" s="251"/>
      <c r="EQ20" s="251"/>
      <c r="ER20" s="251"/>
      <c r="ES20" s="251"/>
      <c r="ET20" s="251"/>
      <c r="EU20" s="251"/>
      <c r="EV20" s="251"/>
      <c r="EW20" s="251"/>
      <c r="EX20" s="251"/>
      <c r="EY20" s="251"/>
      <c r="EZ20" s="251"/>
      <c r="FA20" s="251"/>
      <c r="FB20" s="251"/>
      <c r="FC20" s="251"/>
      <c r="FD20" s="251"/>
      <c r="FE20" s="251"/>
      <c r="FF20" s="251"/>
      <c r="FG20" s="251"/>
      <c r="FH20" s="251"/>
      <c r="FI20" s="251"/>
      <c r="FJ20" s="251"/>
      <c r="FK20" s="251"/>
      <c r="FL20" s="251"/>
      <c r="FM20" s="251"/>
      <c r="FN20" s="251"/>
      <c r="FO20" s="251"/>
      <c r="FP20" s="251"/>
      <c r="FQ20" s="251"/>
      <c r="FR20" s="251"/>
      <c r="FS20" s="251"/>
      <c r="FT20" s="251"/>
      <c r="FU20" s="251"/>
      <c r="FV20" s="251"/>
      <c r="FW20" s="251"/>
      <c r="FX20" s="251"/>
      <c r="FY20" s="251"/>
      <c r="FZ20" s="251"/>
      <c r="GA20" s="251"/>
      <c r="GB20" s="251"/>
      <c r="GC20" s="251"/>
      <c r="GD20" s="251"/>
      <c r="GE20" s="251"/>
      <c r="GF20" s="251"/>
      <c r="GG20" s="251"/>
      <c r="GH20" s="251"/>
      <c r="GI20" s="251"/>
      <c r="GJ20" s="251"/>
      <c r="GK20" s="251"/>
      <c r="GL20" s="251"/>
      <c r="GM20" s="251"/>
      <c r="GN20" s="251"/>
      <c r="GO20" s="251"/>
      <c r="GP20" s="251"/>
      <c r="GQ20" s="251"/>
      <c r="GR20" s="251"/>
      <c r="GS20" s="251"/>
      <c r="GT20" s="251"/>
      <c r="GU20" s="251"/>
    </row>
    <row r="21" spans="1:203" s="193" customFormat="1" ht="18" customHeight="1" x14ac:dyDescent="0.25">
      <c r="A21" s="93" t="s">
        <v>164</v>
      </c>
      <c r="B21" s="113">
        <v>10</v>
      </c>
      <c r="C21" s="114" t="s">
        <v>165</v>
      </c>
      <c r="D21" s="93">
        <v>61625432</v>
      </c>
      <c r="E21" s="93">
        <v>61625432</v>
      </c>
      <c r="F21" s="93">
        <v>58216236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  <c r="R21" s="93">
        <f>SUM(F21:Q21)</f>
        <v>58216236</v>
      </c>
      <c r="S21" s="93">
        <v>0</v>
      </c>
      <c r="T21" s="93">
        <v>58216236</v>
      </c>
      <c r="U21" s="93">
        <v>0</v>
      </c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A21" s="93">
        <v>0</v>
      </c>
      <c r="AB21" s="93">
        <v>0</v>
      </c>
      <c r="AC21" s="93">
        <v>0</v>
      </c>
      <c r="AD21" s="93">
        <v>0</v>
      </c>
      <c r="AE21" s="93">
        <f>SUM(S21:AD21)</f>
        <v>58216236</v>
      </c>
      <c r="AF21" s="250"/>
      <c r="AG21" s="252"/>
      <c r="AH21" s="253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1"/>
      <c r="CE21" s="251"/>
      <c r="CF21" s="251"/>
      <c r="CG21" s="251"/>
      <c r="CH21" s="251"/>
      <c r="CI21" s="251"/>
      <c r="CJ21" s="251"/>
      <c r="CK21" s="251"/>
      <c r="CL21" s="251"/>
      <c r="CM21" s="251"/>
      <c r="CN21" s="251"/>
      <c r="CO21" s="251"/>
      <c r="CP21" s="251"/>
      <c r="CQ21" s="251"/>
      <c r="CR21" s="251"/>
      <c r="CS21" s="251"/>
      <c r="CT21" s="251"/>
      <c r="CU21" s="251"/>
      <c r="CV21" s="251"/>
      <c r="CW21" s="251"/>
      <c r="CX21" s="251"/>
      <c r="CY21" s="251"/>
      <c r="CZ21" s="251"/>
      <c r="DA21" s="251"/>
      <c r="DB21" s="251"/>
      <c r="DC21" s="251"/>
      <c r="DD21" s="251"/>
      <c r="DE21" s="251"/>
      <c r="DF21" s="251"/>
      <c r="DG21" s="251"/>
      <c r="DH21" s="251"/>
      <c r="DI21" s="251"/>
      <c r="DJ21" s="251"/>
      <c r="DK21" s="251"/>
      <c r="DL21" s="251"/>
      <c r="DM21" s="251"/>
      <c r="DN21" s="251"/>
      <c r="DO21" s="251"/>
      <c r="DP21" s="251"/>
      <c r="DQ21" s="251"/>
      <c r="DR21" s="251"/>
      <c r="DS21" s="251"/>
      <c r="DT21" s="251"/>
      <c r="DU21" s="251"/>
      <c r="DV21" s="251"/>
      <c r="DW21" s="251"/>
      <c r="DX21" s="251"/>
      <c r="DY21" s="251"/>
      <c r="DZ21" s="251"/>
      <c r="EA21" s="251"/>
      <c r="EB21" s="251"/>
      <c r="EC21" s="251"/>
      <c r="ED21" s="251"/>
      <c r="EE21" s="251"/>
      <c r="EF21" s="251"/>
      <c r="EG21" s="251"/>
      <c r="EH21" s="251"/>
      <c r="EI21" s="251"/>
      <c r="EJ21" s="251"/>
      <c r="EK21" s="251"/>
      <c r="EL21" s="251"/>
      <c r="EM21" s="251"/>
      <c r="EN21" s="251"/>
      <c r="EO21" s="251"/>
      <c r="EP21" s="251"/>
      <c r="EQ21" s="251"/>
      <c r="ER21" s="251"/>
      <c r="ES21" s="251"/>
      <c r="ET21" s="251"/>
      <c r="EU21" s="251"/>
      <c r="EV21" s="251"/>
      <c r="EW21" s="251"/>
      <c r="EX21" s="251"/>
      <c r="EY21" s="251"/>
      <c r="EZ21" s="251"/>
      <c r="FA21" s="251"/>
      <c r="FB21" s="251"/>
      <c r="FC21" s="251"/>
      <c r="FD21" s="251"/>
      <c r="FE21" s="251"/>
      <c r="FF21" s="251"/>
      <c r="FG21" s="251"/>
      <c r="FH21" s="251"/>
      <c r="FI21" s="251"/>
      <c r="FJ21" s="251"/>
      <c r="FK21" s="251"/>
      <c r="FL21" s="251"/>
      <c r="FM21" s="251"/>
      <c r="FN21" s="251"/>
      <c r="FO21" s="251"/>
      <c r="FP21" s="251"/>
      <c r="FQ21" s="251"/>
      <c r="FR21" s="251"/>
      <c r="FS21" s="251"/>
      <c r="FT21" s="251"/>
      <c r="FU21" s="251"/>
      <c r="FV21" s="251"/>
      <c r="FW21" s="251"/>
      <c r="FX21" s="251"/>
      <c r="FY21" s="251"/>
      <c r="FZ21" s="251"/>
      <c r="GA21" s="251"/>
      <c r="GB21" s="251"/>
      <c r="GC21" s="251"/>
      <c r="GD21" s="251"/>
      <c r="GE21" s="251"/>
      <c r="GF21" s="251"/>
      <c r="GG21" s="251"/>
      <c r="GH21" s="251"/>
      <c r="GI21" s="251"/>
      <c r="GJ21" s="251"/>
      <c r="GK21" s="251"/>
      <c r="GL21" s="251"/>
      <c r="GM21" s="251"/>
      <c r="GN21" s="251"/>
      <c r="GO21" s="251"/>
      <c r="GP21" s="251"/>
      <c r="GQ21" s="251"/>
      <c r="GR21" s="251"/>
      <c r="GS21" s="251"/>
      <c r="GT21" s="251"/>
      <c r="GU21" s="251"/>
    </row>
    <row r="22" spans="1:203" s="193" customFormat="1" ht="18" customHeight="1" x14ac:dyDescent="0.25">
      <c r="A22" s="201" t="s">
        <v>166</v>
      </c>
      <c r="B22" s="111"/>
      <c r="C22" s="202" t="s">
        <v>167</v>
      </c>
      <c r="D22" s="110">
        <f>+D23</f>
        <v>8689622.3699999992</v>
      </c>
      <c r="E22" s="110">
        <f>SUM(E23)</f>
        <v>8689622.3699999992</v>
      </c>
      <c r="F22" s="110">
        <f>SUM(F23)</f>
        <v>0</v>
      </c>
      <c r="G22" s="110">
        <f t="shared" ref="G22" si="16">SUM(G23)</f>
        <v>2457398</v>
      </c>
      <c r="H22" s="110">
        <f>SUM(H23)</f>
        <v>0</v>
      </c>
      <c r="I22" s="110">
        <f t="shared" ref="I22:Q22" si="17">SUM(I23)</f>
        <v>0</v>
      </c>
      <c r="J22" s="110">
        <f t="shared" si="17"/>
        <v>0</v>
      </c>
      <c r="K22" s="110">
        <f t="shared" si="17"/>
        <v>0</v>
      </c>
      <c r="L22" s="110">
        <f t="shared" si="17"/>
        <v>0</v>
      </c>
      <c r="M22" s="110">
        <f t="shared" si="17"/>
        <v>0</v>
      </c>
      <c r="N22" s="110">
        <f t="shared" si="17"/>
        <v>0</v>
      </c>
      <c r="O22" s="110">
        <f t="shared" si="17"/>
        <v>0</v>
      </c>
      <c r="P22" s="110">
        <f t="shared" si="17"/>
        <v>0</v>
      </c>
      <c r="Q22" s="110">
        <f t="shared" si="17"/>
        <v>0</v>
      </c>
      <c r="R22" s="110">
        <f>SUM(R23)</f>
        <v>2457398</v>
      </c>
      <c r="S22" s="110">
        <f>SUM(S23)</f>
        <v>0</v>
      </c>
      <c r="T22" s="110">
        <f t="shared" ref="T22:U22" si="18">SUM(T23)</f>
        <v>0</v>
      </c>
      <c r="U22" s="110">
        <f t="shared" si="18"/>
        <v>2457398</v>
      </c>
      <c r="V22" s="110"/>
      <c r="W22" s="110"/>
      <c r="X22" s="110"/>
      <c r="Y22" s="110"/>
      <c r="Z22" s="110"/>
      <c r="AA22" s="110"/>
      <c r="AB22" s="110"/>
      <c r="AC22" s="110"/>
      <c r="AD22" s="110"/>
      <c r="AE22" s="110">
        <f>SUM(AE23)</f>
        <v>2457398</v>
      </c>
      <c r="AF22" s="250"/>
      <c r="AG22" s="252"/>
      <c r="AH22" s="253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251"/>
      <c r="CN22" s="251"/>
      <c r="CO22" s="251"/>
      <c r="CP22" s="251"/>
      <c r="CQ22" s="251"/>
      <c r="CR22" s="251"/>
      <c r="CS22" s="251"/>
      <c r="CT22" s="251"/>
      <c r="CU22" s="251"/>
      <c r="CV22" s="251"/>
      <c r="CW22" s="251"/>
      <c r="CX22" s="251"/>
      <c r="CY22" s="251"/>
      <c r="CZ22" s="251"/>
      <c r="DA22" s="251"/>
      <c r="DB22" s="251"/>
      <c r="DC22" s="251"/>
      <c r="DD22" s="251"/>
      <c r="DE22" s="251"/>
      <c r="DF22" s="251"/>
      <c r="DG22" s="251"/>
      <c r="DH22" s="251"/>
      <c r="DI22" s="251"/>
      <c r="DJ22" s="251"/>
      <c r="DK22" s="251"/>
      <c r="DL22" s="251"/>
      <c r="DM22" s="251"/>
      <c r="DN22" s="251"/>
      <c r="DO22" s="251"/>
      <c r="DP22" s="251"/>
      <c r="DQ22" s="251"/>
      <c r="DR22" s="251"/>
      <c r="DS22" s="251"/>
      <c r="DT22" s="251"/>
      <c r="DU22" s="251"/>
      <c r="DV22" s="251"/>
      <c r="DW22" s="251"/>
      <c r="DX22" s="251"/>
      <c r="DY22" s="251"/>
      <c r="DZ22" s="251"/>
      <c r="EA22" s="251"/>
      <c r="EB22" s="251"/>
      <c r="EC22" s="251"/>
      <c r="ED22" s="251"/>
      <c r="EE22" s="251"/>
      <c r="EF22" s="251"/>
      <c r="EG22" s="251"/>
      <c r="EH22" s="251"/>
      <c r="EI22" s="251"/>
      <c r="EJ22" s="251"/>
      <c r="EK22" s="251"/>
      <c r="EL22" s="251"/>
      <c r="EM22" s="251"/>
      <c r="EN22" s="251"/>
      <c r="EO22" s="251"/>
      <c r="EP22" s="251"/>
      <c r="EQ22" s="251"/>
      <c r="ER22" s="251"/>
      <c r="ES22" s="251"/>
      <c r="ET22" s="251"/>
      <c r="EU22" s="251"/>
      <c r="EV22" s="251"/>
      <c r="EW22" s="251"/>
      <c r="EX22" s="251"/>
      <c r="EY22" s="251"/>
      <c r="EZ22" s="251"/>
      <c r="FA22" s="251"/>
      <c r="FB22" s="251"/>
      <c r="FC22" s="251"/>
      <c r="FD22" s="251"/>
      <c r="FE22" s="251"/>
      <c r="FF22" s="251"/>
      <c r="FG22" s="251"/>
      <c r="FH22" s="251"/>
      <c r="FI22" s="251"/>
      <c r="FJ22" s="251"/>
      <c r="FK22" s="251"/>
      <c r="FL22" s="251"/>
      <c r="FM22" s="251"/>
      <c r="FN22" s="251"/>
      <c r="FO22" s="251"/>
      <c r="FP22" s="251"/>
      <c r="FQ22" s="251"/>
      <c r="FR22" s="251"/>
      <c r="FS22" s="251"/>
      <c r="FT22" s="251"/>
      <c r="FU22" s="251"/>
      <c r="FV22" s="251"/>
      <c r="FW22" s="251"/>
      <c r="FX22" s="251"/>
      <c r="FY22" s="251"/>
      <c r="FZ22" s="251"/>
      <c r="GA22" s="251"/>
      <c r="GB22" s="251"/>
      <c r="GC22" s="251"/>
      <c r="GD22" s="251"/>
      <c r="GE22" s="251"/>
      <c r="GF22" s="251"/>
      <c r="GG22" s="251"/>
      <c r="GH22" s="251"/>
      <c r="GI22" s="251"/>
      <c r="GJ22" s="251"/>
      <c r="GK22" s="251"/>
      <c r="GL22" s="251"/>
      <c r="GM22" s="251"/>
      <c r="GN22" s="251"/>
      <c r="GO22" s="251"/>
      <c r="GP22" s="251"/>
      <c r="GQ22" s="251"/>
      <c r="GR22" s="251"/>
      <c r="GS22" s="251"/>
      <c r="GT22" s="251"/>
      <c r="GU22" s="251"/>
    </row>
    <row r="23" spans="1:203" s="193" customFormat="1" ht="18" customHeight="1" x14ac:dyDescent="0.25">
      <c r="A23" s="203" t="s">
        <v>170</v>
      </c>
      <c r="B23" s="113">
        <v>10</v>
      </c>
      <c r="C23" s="114" t="s">
        <v>171</v>
      </c>
      <c r="D23" s="93">
        <v>8689622.3699999992</v>
      </c>
      <c r="E23" s="93">
        <v>8689622.3699999992</v>
      </c>
      <c r="F23" s="93">
        <v>0</v>
      </c>
      <c r="G23" s="93">
        <v>2457398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  <c r="R23" s="93">
        <f>SUM(F23:Q23)</f>
        <v>2457398</v>
      </c>
      <c r="S23" s="93">
        <v>0</v>
      </c>
      <c r="T23" s="93">
        <v>0</v>
      </c>
      <c r="U23" s="93">
        <v>2457398</v>
      </c>
      <c r="V23" s="93">
        <v>0</v>
      </c>
      <c r="W23" s="93">
        <v>0</v>
      </c>
      <c r="X23" s="93">
        <v>0</v>
      </c>
      <c r="Y23" s="93">
        <v>0</v>
      </c>
      <c r="Z23" s="93">
        <v>0</v>
      </c>
      <c r="AA23" s="93">
        <v>0</v>
      </c>
      <c r="AB23" s="93">
        <v>0</v>
      </c>
      <c r="AC23" s="93">
        <v>0</v>
      </c>
      <c r="AD23" s="93">
        <v>0</v>
      </c>
      <c r="AE23" s="93">
        <f>SUM(S23:AD23)</f>
        <v>2457398</v>
      </c>
      <c r="AF23" s="250"/>
      <c r="AG23" s="252"/>
      <c r="AH23" s="253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1"/>
      <c r="BK23" s="251"/>
      <c r="BL23" s="251"/>
      <c r="BM23" s="251"/>
      <c r="BN23" s="251"/>
      <c r="BO23" s="251"/>
      <c r="BP23" s="251"/>
      <c r="BQ23" s="251"/>
      <c r="BR23" s="251"/>
      <c r="BS23" s="251"/>
      <c r="BT23" s="251"/>
      <c r="BU23" s="251"/>
      <c r="BV23" s="251"/>
      <c r="BW23" s="251"/>
      <c r="BX23" s="251"/>
      <c r="BY23" s="251"/>
      <c r="BZ23" s="251"/>
      <c r="CA23" s="251"/>
      <c r="CB23" s="251"/>
      <c r="CC23" s="251"/>
      <c r="CD23" s="251"/>
      <c r="CE23" s="251"/>
      <c r="CF23" s="251"/>
      <c r="CG23" s="251"/>
      <c r="CH23" s="251"/>
      <c r="CI23" s="251"/>
      <c r="CJ23" s="251"/>
      <c r="CK23" s="251"/>
      <c r="CL23" s="251"/>
      <c r="CM23" s="251"/>
      <c r="CN23" s="251"/>
      <c r="CO23" s="251"/>
      <c r="CP23" s="251"/>
      <c r="CQ23" s="251"/>
      <c r="CR23" s="251"/>
      <c r="CS23" s="251"/>
      <c r="CT23" s="251"/>
      <c r="CU23" s="251"/>
      <c r="CV23" s="251"/>
      <c r="CW23" s="251"/>
      <c r="CX23" s="251"/>
      <c r="CY23" s="251"/>
      <c r="CZ23" s="251"/>
      <c r="DA23" s="251"/>
      <c r="DB23" s="251"/>
      <c r="DC23" s="251"/>
      <c r="DD23" s="251"/>
      <c r="DE23" s="251"/>
      <c r="DF23" s="251"/>
      <c r="DG23" s="251"/>
      <c r="DH23" s="251"/>
      <c r="DI23" s="251"/>
      <c r="DJ23" s="251"/>
      <c r="DK23" s="251"/>
      <c r="DL23" s="251"/>
      <c r="DM23" s="251"/>
      <c r="DN23" s="251"/>
      <c r="DO23" s="251"/>
      <c r="DP23" s="251"/>
      <c r="DQ23" s="251"/>
      <c r="DR23" s="251"/>
      <c r="DS23" s="251"/>
      <c r="DT23" s="251"/>
      <c r="DU23" s="251"/>
      <c r="DV23" s="251"/>
      <c r="DW23" s="251"/>
      <c r="DX23" s="251"/>
      <c r="DY23" s="251"/>
      <c r="DZ23" s="251"/>
      <c r="EA23" s="251"/>
      <c r="EB23" s="251"/>
      <c r="EC23" s="251"/>
      <c r="ED23" s="251"/>
      <c r="EE23" s="251"/>
      <c r="EF23" s="251"/>
      <c r="EG23" s="251"/>
      <c r="EH23" s="251"/>
      <c r="EI23" s="251"/>
      <c r="EJ23" s="251"/>
      <c r="EK23" s="251"/>
      <c r="EL23" s="251"/>
      <c r="EM23" s="251"/>
      <c r="EN23" s="251"/>
      <c r="EO23" s="251"/>
      <c r="EP23" s="251"/>
      <c r="EQ23" s="251"/>
      <c r="ER23" s="251"/>
      <c r="ES23" s="251"/>
      <c r="ET23" s="251"/>
      <c r="EU23" s="251"/>
      <c r="EV23" s="251"/>
      <c r="EW23" s="251"/>
      <c r="EX23" s="251"/>
      <c r="EY23" s="251"/>
      <c r="EZ23" s="251"/>
      <c r="FA23" s="251"/>
      <c r="FB23" s="251"/>
      <c r="FC23" s="251"/>
      <c r="FD23" s="251"/>
      <c r="FE23" s="251"/>
      <c r="FF23" s="251"/>
      <c r="FG23" s="251"/>
      <c r="FH23" s="251"/>
      <c r="FI23" s="251"/>
      <c r="FJ23" s="251"/>
      <c r="FK23" s="251"/>
      <c r="FL23" s="251"/>
      <c r="FM23" s="251"/>
      <c r="FN23" s="251"/>
      <c r="FO23" s="251"/>
      <c r="FP23" s="251"/>
      <c r="FQ23" s="251"/>
      <c r="FR23" s="251"/>
      <c r="FS23" s="251"/>
      <c r="FT23" s="251"/>
      <c r="FU23" s="251"/>
      <c r="FV23" s="251"/>
      <c r="FW23" s="251"/>
      <c r="FX23" s="251"/>
      <c r="FY23" s="251"/>
      <c r="FZ23" s="251"/>
      <c r="GA23" s="251"/>
      <c r="GB23" s="251"/>
      <c r="GC23" s="251"/>
      <c r="GD23" s="251"/>
      <c r="GE23" s="251"/>
      <c r="GF23" s="251"/>
      <c r="GG23" s="251"/>
      <c r="GH23" s="251"/>
      <c r="GI23" s="251"/>
      <c r="GJ23" s="251"/>
      <c r="GK23" s="251"/>
      <c r="GL23" s="251"/>
      <c r="GM23" s="251"/>
      <c r="GN23" s="251"/>
      <c r="GO23" s="251"/>
      <c r="GP23" s="251"/>
      <c r="GQ23" s="251"/>
      <c r="GR23" s="251"/>
      <c r="GS23" s="251"/>
      <c r="GT23" s="251"/>
      <c r="GU23" s="251"/>
    </row>
    <row r="24" spans="1:203" ht="18" customHeight="1" x14ac:dyDescent="0.2">
      <c r="A24" s="109" t="s">
        <v>191</v>
      </c>
      <c r="B24" s="199"/>
      <c r="C24" s="200" t="s">
        <v>192</v>
      </c>
      <c r="D24" s="109">
        <f>+D25+D27+D30+D36</f>
        <v>1452622791.1200001</v>
      </c>
      <c r="E24" s="109">
        <f>SUM(E25+E27+E30+E36)</f>
        <v>1446952754.1200001</v>
      </c>
      <c r="F24" s="109">
        <f>SUM(F25+F27+F30+F36)</f>
        <v>252282669.38999999</v>
      </c>
      <c r="G24" s="109">
        <f>SUM(G25+G27+G30+G36)</f>
        <v>468337574.76999998</v>
      </c>
      <c r="H24" s="109">
        <f>SUM(H25+H27+H30+H36)</f>
        <v>5201700.75</v>
      </c>
      <c r="I24" s="109">
        <f t="shared" ref="I24:AD24" si="19">SUM(I26:I39)</f>
        <v>0</v>
      </c>
      <c r="J24" s="109">
        <f t="shared" si="19"/>
        <v>0</v>
      </c>
      <c r="K24" s="109">
        <f t="shared" si="19"/>
        <v>0</v>
      </c>
      <c r="L24" s="109">
        <f t="shared" si="19"/>
        <v>0</v>
      </c>
      <c r="M24" s="109">
        <f t="shared" si="19"/>
        <v>0</v>
      </c>
      <c r="N24" s="109">
        <f t="shared" si="19"/>
        <v>0</v>
      </c>
      <c r="O24" s="109">
        <f t="shared" si="19"/>
        <v>0</v>
      </c>
      <c r="P24" s="109">
        <f t="shared" si="19"/>
        <v>0</v>
      </c>
      <c r="Q24" s="109">
        <f t="shared" si="19"/>
        <v>0</v>
      </c>
      <c r="R24" s="109">
        <f>SUM(R25+R27+R30+R36)</f>
        <v>725821944.90999997</v>
      </c>
      <c r="S24" s="109">
        <f>SUM(S25+S27+S30+S36)</f>
        <v>11094873.02</v>
      </c>
      <c r="T24" s="109">
        <f>SUM(T25+T27+T30+T36)</f>
        <v>268182245.69</v>
      </c>
      <c r="U24" s="109">
        <f>SUM(U25+U27+U30+U36)</f>
        <v>441343125.44999999</v>
      </c>
      <c r="V24" s="109">
        <f t="shared" si="19"/>
        <v>0</v>
      </c>
      <c r="W24" s="109">
        <f t="shared" si="19"/>
        <v>0</v>
      </c>
      <c r="X24" s="109">
        <f t="shared" si="19"/>
        <v>0</v>
      </c>
      <c r="Y24" s="109">
        <f t="shared" si="19"/>
        <v>0</v>
      </c>
      <c r="Z24" s="109">
        <f t="shared" si="19"/>
        <v>0</v>
      </c>
      <c r="AA24" s="109">
        <f t="shared" si="19"/>
        <v>0</v>
      </c>
      <c r="AB24" s="109">
        <f t="shared" si="19"/>
        <v>0</v>
      </c>
      <c r="AC24" s="109">
        <f t="shared" si="19"/>
        <v>0</v>
      </c>
      <c r="AD24" s="109">
        <f t="shared" si="19"/>
        <v>0</v>
      </c>
      <c r="AE24" s="109">
        <f>SUM(AE25+AE27+AE30+AE36)</f>
        <v>720620244.15999997</v>
      </c>
      <c r="AF24" s="226"/>
    </row>
    <row r="25" spans="1:203" ht="18" customHeight="1" x14ac:dyDescent="0.2">
      <c r="A25" s="110" t="s">
        <v>197</v>
      </c>
      <c r="B25" s="111"/>
      <c r="C25" s="112" t="s">
        <v>322</v>
      </c>
      <c r="D25" s="110">
        <f>+D26</f>
        <v>10277107</v>
      </c>
      <c r="E25" s="110">
        <f>SUM(E26)</f>
        <v>10277107</v>
      </c>
      <c r="F25" s="110">
        <f>SUM(F26)</f>
        <v>0</v>
      </c>
      <c r="G25" s="110">
        <f t="shared" ref="G25:Q25" si="20">SUM(G26)</f>
        <v>1268955</v>
      </c>
      <c r="H25" s="110">
        <f t="shared" si="20"/>
        <v>1814410</v>
      </c>
      <c r="I25" s="110">
        <f t="shared" si="20"/>
        <v>0</v>
      </c>
      <c r="J25" s="110">
        <f t="shared" si="20"/>
        <v>0</v>
      </c>
      <c r="K25" s="110">
        <f t="shared" si="20"/>
        <v>0</v>
      </c>
      <c r="L25" s="110">
        <f t="shared" si="20"/>
        <v>0</v>
      </c>
      <c r="M25" s="110">
        <f t="shared" si="20"/>
        <v>0</v>
      </c>
      <c r="N25" s="110">
        <f t="shared" si="20"/>
        <v>0</v>
      </c>
      <c r="O25" s="110">
        <f t="shared" si="20"/>
        <v>0</v>
      </c>
      <c r="P25" s="110">
        <f t="shared" si="20"/>
        <v>0</v>
      </c>
      <c r="Q25" s="110">
        <f t="shared" si="20"/>
        <v>0</v>
      </c>
      <c r="R25" s="110">
        <f>SUM(R26)</f>
        <v>3083365</v>
      </c>
      <c r="S25" s="110">
        <f>SUM(S26)</f>
        <v>0</v>
      </c>
      <c r="T25" s="110">
        <f t="shared" ref="T25:AE25" si="21">SUM(T26)</f>
        <v>0</v>
      </c>
      <c r="U25" s="110">
        <f t="shared" si="21"/>
        <v>1268955</v>
      </c>
      <c r="V25" s="110">
        <f t="shared" si="21"/>
        <v>0</v>
      </c>
      <c r="W25" s="110">
        <f t="shared" si="21"/>
        <v>0</v>
      </c>
      <c r="X25" s="110">
        <f t="shared" si="21"/>
        <v>0</v>
      </c>
      <c r="Y25" s="110">
        <f t="shared" si="21"/>
        <v>0</v>
      </c>
      <c r="Z25" s="110">
        <f t="shared" si="21"/>
        <v>0</v>
      </c>
      <c r="AA25" s="110">
        <f t="shared" si="21"/>
        <v>0</v>
      </c>
      <c r="AB25" s="110">
        <f t="shared" si="21"/>
        <v>0</v>
      </c>
      <c r="AC25" s="110">
        <f t="shared" si="21"/>
        <v>0</v>
      </c>
      <c r="AD25" s="110">
        <f t="shared" si="21"/>
        <v>0</v>
      </c>
      <c r="AE25" s="110">
        <f t="shared" si="21"/>
        <v>1268955</v>
      </c>
      <c r="AF25" s="226"/>
    </row>
    <row r="26" spans="1:203" s="174" customFormat="1" ht="18" customHeight="1" x14ac:dyDescent="0.2">
      <c r="A26" s="93" t="s">
        <v>201</v>
      </c>
      <c r="B26" s="113">
        <v>10</v>
      </c>
      <c r="C26" s="114" t="s">
        <v>202</v>
      </c>
      <c r="D26" s="93">
        <v>10277107</v>
      </c>
      <c r="E26" s="93">
        <v>10277107</v>
      </c>
      <c r="F26" s="93">
        <v>0</v>
      </c>
      <c r="G26" s="93">
        <v>1268955</v>
      </c>
      <c r="H26" s="93">
        <v>1814410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f>SUM(F26:Q26)</f>
        <v>3083365</v>
      </c>
      <c r="S26" s="93">
        <v>0</v>
      </c>
      <c r="T26" s="93">
        <v>0</v>
      </c>
      <c r="U26" s="93">
        <v>1268955</v>
      </c>
      <c r="V26" s="93">
        <v>0</v>
      </c>
      <c r="W26" s="93">
        <v>0</v>
      </c>
      <c r="X26" s="93">
        <v>0</v>
      </c>
      <c r="Y26" s="93">
        <v>0</v>
      </c>
      <c r="Z26" s="93">
        <v>0</v>
      </c>
      <c r="AA26" s="93">
        <v>0</v>
      </c>
      <c r="AB26" s="93">
        <v>0</v>
      </c>
      <c r="AC26" s="93">
        <v>0</v>
      </c>
      <c r="AD26" s="93">
        <v>0</v>
      </c>
      <c r="AE26" s="93">
        <f>SUM(S26:AD26)</f>
        <v>1268955</v>
      </c>
      <c r="AF26" s="226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  <c r="BL26" s="228"/>
      <c r="BM26" s="228"/>
      <c r="BN26" s="228"/>
      <c r="BO26" s="228"/>
      <c r="BP26" s="228"/>
      <c r="BQ26" s="228"/>
      <c r="BR26" s="228"/>
      <c r="BS26" s="228"/>
      <c r="BT26" s="228"/>
      <c r="BU26" s="228"/>
      <c r="BV26" s="228"/>
      <c r="BW26" s="228"/>
      <c r="BX26" s="228"/>
      <c r="BY26" s="228"/>
      <c r="BZ26" s="228"/>
      <c r="CA26" s="228"/>
      <c r="CB26" s="228"/>
      <c r="CC26" s="228"/>
      <c r="CD26" s="228"/>
      <c r="CE26" s="228"/>
      <c r="CF26" s="228"/>
      <c r="CG26" s="228"/>
      <c r="CH26" s="228"/>
      <c r="CI26" s="228"/>
      <c r="CJ26" s="228"/>
      <c r="CK26" s="228"/>
      <c r="CL26" s="228"/>
      <c r="CM26" s="228"/>
      <c r="CN26" s="228"/>
      <c r="CO26" s="228"/>
      <c r="CP26" s="228"/>
      <c r="CQ26" s="228"/>
      <c r="CR26" s="228"/>
      <c r="CS26" s="228"/>
      <c r="CT26" s="228"/>
      <c r="CU26" s="228"/>
      <c r="CV26" s="228"/>
      <c r="CW26" s="228"/>
      <c r="CX26" s="228"/>
      <c r="CY26" s="228"/>
      <c r="CZ26" s="228"/>
      <c r="DA26" s="228"/>
      <c r="DB26" s="228"/>
      <c r="DC26" s="228"/>
      <c r="DD26" s="228"/>
      <c r="DE26" s="228"/>
      <c r="DF26" s="228"/>
      <c r="DG26" s="228"/>
      <c r="DH26" s="228"/>
      <c r="DI26" s="228"/>
      <c r="DJ26" s="228"/>
      <c r="DK26" s="228"/>
      <c r="DL26" s="228"/>
      <c r="DM26" s="228"/>
      <c r="DN26" s="228"/>
      <c r="DO26" s="228"/>
      <c r="DP26" s="228"/>
      <c r="DQ26" s="228"/>
      <c r="DR26" s="228"/>
      <c r="DS26" s="228"/>
      <c r="DT26" s="228"/>
      <c r="DU26" s="228"/>
      <c r="DV26" s="228"/>
      <c r="DW26" s="228"/>
      <c r="DX26" s="228"/>
      <c r="DY26" s="228"/>
      <c r="DZ26" s="228"/>
      <c r="EA26" s="228"/>
      <c r="EB26" s="228"/>
      <c r="EC26" s="228"/>
      <c r="ED26" s="228"/>
      <c r="EE26" s="228"/>
      <c r="EF26" s="228"/>
      <c r="EG26" s="228"/>
      <c r="EH26" s="228"/>
      <c r="EI26" s="228"/>
      <c r="EJ26" s="228"/>
      <c r="EK26" s="228"/>
      <c r="EL26" s="228"/>
      <c r="EM26" s="228"/>
      <c r="EN26" s="228"/>
      <c r="EO26" s="228"/>
      <c r="EP26" s="228"/>
      <c r="EQ26" s="228"/>
      <c r="ER26" s="228"/>
      <c r="ES26" s="228"/>
      <c r="ET26" s="228"/>
      <c r="EU26" s="228"/>
      <c r="EV26" s="228"/>
      <c r="EW26" s="228"/>
      <c r="EX26" s="228"/>
      <c r="EY26" s="228"/>
      <c r="EZ26" s="228"/>
      <c r="FA26" s="228"/>
      <c r="FB26" s="228"/>
      <c r="FC26" s="228"/>
      <c r="FD26" s="228"/>
      <c r="FE26" s="228"/>
      <c r="FF26" s="228"/>
      <c r="FG26" s="228"/>
      <c r="FH26" s="228"/>
      <c r="FI26" s="228"/>
      <c r="FJ26" s="228"/>
      <c r="FK26" s="228"/>
      <c r="FL26" s="228"/>
      <c r="FM26" s="228"/>
      <c r="FN26" s="228"/>
      <c r="FO26" s="228"/>
      <c r="FP26" s="228"/>
      <c r="FQ26" s="228"/>
      <c r="FR26" s="228"/>
      <c r="FS26" s="228"/>
      <c r="FT26" s="228"/>
      <c r="FU26" s="228"/>
      <c r="FV26" s="228"/>
      <c r="FW26" s="228"/>
      <c r="FX26" s="228"/>
      <c r="FY26" s="228"/>
      <c r="FZ26" s="228"/>
      <c r="GA26" s="228"/>
      <c r="GB26" s="228"/>
      <c r="GC26" s="228"/>
      <c r="GD26" s="228"/>
      <c r="GE26" s="228"/>
      <c r="GF26" s="228"/>
      <c r="GG26" s="228"/>
      <c r="GH26" s="228"/>
      <c r="GI26" s="228"/>
      <c r="GJ26" s="228"/>
      <c r="GK26" s="228"/>
      <c r="GL26" s="228"/>
      <c r="GM26" s="228"/>
      <c r="GN26" s="228"/>
      <c r="GO26" s="228"/>
      <c r="GP26" s="228"/>
      <c r="GQ26" s="228"/>
      <c r="GR26" s="228"/>
      <c r="GS26" s="228"/>
      <c r="GT26" s="228"/>
      <c r="GU26" s="228"/>
    </row>
    <row r="27" spans="1:203" s="174" customFormat="1" ht="18" customHeight="1" x14ac:dyDescent="0.2">
      <c r="A27" s="110" t="s">
        <v>209</v>
      </c>
      <c r="B27" s="111"/>
      <c r="C27" s="112" t="s">
        <v>323</v>
      </c>
      <c r="D27" s="110">
        <f>SUM(D28+D29)</f>
        <v>41488142.689999998</v>
      </c>
      <c r="E27" s="110">
        <f>SUM(E28+E29)</f>
        <v>41488142.689999998</v>
      </c>
      <c r="F27" s="110">
        <f>SUM(F28:F29)</f>
        <v>3476657</v>
      </c>
      <c r="G27" s="110">
        <f t="shared" ref="G27:Q27" si="22">SUM(G28:G29)</f>
        <v>22615950</v>
      </c>
      <c r="H27" s="110">
        <f t="shared" si="22"/>
        <v>0</v>
      </c>
      <c r="I27" s="110">
        <f t="shared" si="22"/>
        <v>0</v>
      </c>
      <c r="J27" s="110">
        <f t="shared" si="22"/>
        <v>0</v>
      </c>
      <c r="K27" s="110">
        <f t="shared" si="22"/>
        <v>0</v>
      </c>
      <c r="L27" s="110">
        <f t="shared" si="22"/>
        <v>0</v>
      </c>
      <c r="M27" s="110">
        <f t="shared" si="22"/>
        <v>0</v>
      </c>
      <c r="N27" s="110">
        <f t="shared" si="22"/>
        <v>0</v>
      </c>
      <c r="O27" s="110">
        <f t="shared" si="22"/>
        <v>0</v>
      </c>
      <c r="P27" s="110">
        <f t="shared" si="22"/>
        <v>0</v>
      </c>
      <c r="Q27" s="110">
        <f t="shared" si="22"/>
        <v>0</v>
      </c>
      <c r="R27" s="110">
        <f>SUM(R28+R29)</f>
        <v>26092607</v>
      </c>
      <c r="S27" s="110">
        <f>SUM(S28+S29)</f>
        <v>0</v>
      </c>
      <c r="T27" s="110">
        <f t="shared" ref="T27:AD27" si="23">SUM(T28+T29)</f>
        <v>3476657</v>
      </c>
      <c r="U27" s="110">
        <f t="shared" si="23"/>
        <v>22615950</v>
      </c>
      <c r="V27" s="110">
        <f t="shared" si="23"/>
        <v>0</v>
      </c>
      <c r="W27" s="110">
        <f t="shared" si="23"/>
        <v>0</v>
      </c>
      <c r="X27" s="110">
        <f t="shared" si="23"/>
        <v>0</v>
      </c>
      <c r="Y27" s="110">
        <f t="shared" si="23"/>
        <v>0</v>
      </c>
      <c r="Z27" s="110">
        <f t="shared" si="23"/>
        <v>0</v>
      </c>
      <c r="AA27" s="110">
        <f t="shared" si="23"/>
        <v>0</v>
      </c>
      <c r="AB27" s="110">
        <f t="shared" si="23"/>
        <v>0</v>
      </c>
      <c r="AC27" s="110">
        <f t="shared" si="23"/>
        <v>0</v>
      </c>
      <c r="AD27" s="110">
        <f t="shared" si="23"/>
        <v>0</v>
      </c>
      <c r="AE27" s="110">
        <f>SUM(AE28+AE29)</f>
        <v>26092607</v>
      </c>
      <c r="AF27" s="229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28"/>
      <c r="BI27" s="228"/>
      <c r="BJ27" s="228"/>
      <c r="BK27" s="228"/>
      <c r="BL27" s="228"/>
      <c r="BM27" s="228"/>
      <c r="BN27" s="228"/>
      <c r="BO27" s="228"/>
      <c r="BP27" s="228"/>
      <c r="BQ27" s="228"/>
      <c r="BR27" s="228"/>
      <c r="BS27" s="228"/>
      <c r="BT27" s="228"/>
      <c r="BU27" s="228"/>
      <c r="BV27" s="228"/>
      <c r="BW27" s="228"/>
      <c r="BX27" s="228"/>
      <c r="BY27" s="228"/>
      <c r="BZ27" s="228"/>
      <c r="CA27" s="228"/>
      <c r="CB27" s="228"/>
      <c r="CC27" s="228"/>
      <c r="CD27" s="228"/>
      <c r="CE27" s="228"/>
      <c r="CF27" s="228"/>
      <c r="CG27" s="228"/>
      <c r="CH27" s="228"/>
      <c r="CI27" s="228"/>
      <c r="CJ27" s="228"/>
      <c r="CK27" s="228"/>
      <c r="CL27" s="228"/>
      <c r="CM27" s="228"/>
      <c r="CN27" s="228"/>
      <c r="CO27" s="228"/>
      <c r="CP27" s="228"/>
      <c r="CQ27" s="228"/>
      <c r="CR27" s="228"/>
      <c r="CS27" s="228"/>
      <c r="CT27" s="228"/>
      <c r="CU27" s="228"/>
      <c r="CV27" s="228"/>
      <c r="CW27" s="228"/>
      <c r="CX27" s="228"/>
      <c r="CY27" s="228"/>
      <c r="CZ27" s="228"/>
      <c r="DA27" s="228"/>
      <c r="DB27" s="228"/>
      <c r="DC27" s="228"/>
      <c r="DD27" s="228"/>
      <c r="DE27" s="228"/>
      <c r="DF27" s="228"/>
      <c r="DG27" s="228"/>
      <c r="DH27" s="228"/>
      <c r="DI27" s="228"/>
      <c r="DJ27" s="228"/>
      <c r="DK27" s="228"/>
      <c r="DL27" s="228"/>
      <c r="DM27" s="228"/>
      <c r="DN27" s="228"/>
      <c r="DO27" s="228"/>
      <c r="DP27" s="228"/>
      <c r="DQ27" s="228"/>
      <c r="DR27" s="228"/>
      <c r="DS27" s="228"/>
      <c r="DT27" s="228"/>
      <c r="DU27" s="228"/>
      <c r="DV27" s="228"/>
      <c r="DW27" s="228"/>
      <c r="DX27" s="228"/>
      <c r="DY27" s="228"/>
      <c r="DZ27" s="228"/>
      <c r="EA27" s="228"/>
      <c r="EB27" s="228"/>
      <c r="EC27" s="228"/>
      <c r="ED27" s="228"/>
      <c r="EE27" s="228"/>
      <c r="EF27" s="228"/>
      <c r="EG27" s="228"/>
      <c r="EH27" s="228"/>
      <c r="EI27" s="228"/>
      <c r="EJ27" s="228"/>
      <c r="EK27" s="228"/>
      <c r="EL27" s="228"/>
      <c r="EM27" s="228"/>
      <c r="EN27" s="228"/>
      <c r="EO27" s="228"/>
      <c r="EP27" s="228"/>
      <c r="EQ27" s="228"/>
      <c r="ER27" s="228"/>
      <c r="ES27" s="228"/>
      <c r="ET27" s="228"/>
      <c r="EU27" s="228"/>
      <c r="EV27" s="228"/>
      <c r="EW27" s="228"/>
      <c r="EX27" s="228"/>
      <c r="EY27" s="228"/>
      <c r="EZ27" s="228"/>
      <c r="FA27" s="228"/>
      <c r="FB27" s="228"/>
      <c r="FC27" s="228"/>
      <c r="FD27" s="228"/>
      <c r="FE27" s="228"/>
      <c r="FF27" s="228"/>
      <c r="FG27" s="228"/>
      <c r="FH27" s="228"/>
      <c r="FI27" s="228"/>
      <c r="FJ27" s="228"/>
      <c r="FK27" s="228"/>
      <c r="FL27" s="228"/>
      <c r="FM27" s="228"/>
      <c r="FN27" s="228"/>
      <c r="FO27" s="228"/>
      <c r="FP27" s="228"/>
      <c r="FQ27" s="228"/>
      <c r="FR27" s="228"/>
      <c r="FS27" s="228"/>
      <c r="FT27" s="228"/>
      <c r="FU27" s="228"/>
      <c r="FV27" s="228"/>
      <c r="FW27" s="228"/>
      <c r="FX27" s="228"/>
      <c r="FY27" s="228"/>
      <c r="FZ27" s="228"/>
      <c r="GA27" s="228"/>
      <c r="GB27" s="228"/>
      <c r="GC27" s="228"/>
      <c r="GD27" s="228"/>
      <c r="GE27" s="228"/>
      <c r="GF27" s="228"/>
      <c r="GG27" s="228"/>
      <c r="GH27" s="228"/>
      <c r="GI27" s="228"/>
      <c r="GJ27" s="228"/>
      <c r="GK27" s="228"/>
      <c r="GL27" s="228"/>
      <c r="GM27" s="228"/>
      <c r="GN27" s="228"/>
      <c r="GO27" s="228"/>
      <c r="GP27" s="228"/>
      <c r="GQ27" s="228"/>
      <c r="GR27" s="228"/>
      <c r="GS27" s="228"/>
      <c r="GT27" s="228"/>
      <c r="GU27" s="228"/>
    </row>
    <row r="28" spans="1:203" s="174" customFormat="1" ht="18" customHeight="1" x14ac:dyDescent="0.2">
      <c r="A28" s="93" t="s">
        <v>211</v>
      </c>
      <c r="B28" s="113" t="s">
        <v>74</v>
      </c>
      <c r="C28" s="114" t="s">
        <v>212</v>
      </c>
      <c r="D28" s="93">
        <v>5554038.0199999996</v>
      </c>
      <c r="E28" s="93">
        <v>5554038.0199999996</v>
      </c>
      <c r="F28" s="93">
        <v>3476657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  <c r="R28" s="93">
        <f>SUM(F28:Q28)</f>
        <v>3476657</v>
      </c>
      <c r="S28" s="93">
        <v>0</v>
      </c>
      <c r="T28" s="93">
        <v>3476657</v>
      </c>
      <c r="U28" s="93">
        <v>0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93">
        <v>0</v>
      </c>
      <c r="AB28" s="93">
        <v>0</v>
      </c>
      <c r="AC28" s="93">
        <v>0</v>
      </c>
      <c r="AD28" s="93">
        <v>0</v>
      </c>
      <c r="AE28" s="93">
        <f>SUM(S28:AD28)</f>
        <v>3476657</v>
      </c>
      <c r="AF28" s="226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BI28" s="228"/>
      <c r="BJ28" s="228"/>
      <c r="BK28" s="228"/>
      <c r="BL28" s="228"/>
      <c r="BM28" s="228"/>
      <c r="BN28" s="228"/>
      <c r="BO28" s="228"/>
      <c r="BP28" s="228"/>
      <c r="BQ28" s="228"/>
      <c r="BR28" s="228"/>
      <c r="BS28" s="228"/>
      <c r="BT28" s="228"/>
      <c r="BU28" s="228"/>
      <c r="BV28" s="228"/>
      <c r="BW28" s="228"/>
      <c r="BX28" s="228"/>
      <c r="BY28" s="228"/>
      <c r="BZ28" s="228"/>
      <c r="CA28" s="228"/>
      <c r="CB28" s="228"/>
      <c r="CC28" s="228"/>
      <c r="CD28" s="228"/>
      <c r="CE28" s="228"/>
      <c r="CF28" s="228"/>
      <c r="CG28" s="228"/>
      <c r="CH28" s="228"/>
      <c r="CI28" s="228"/>
      <c r="CJ28" s="228"/>
      <c r="CK28" s="228"/>
      <c r="CL28" s="228"/>
      <c r="CM28" s="228"/>
      <c r="CN28" s="228"/>
      <c r="CO28" s="228"/>
      <c r="CP28" s="228"/>
      <c r="CQ28" s="228"/>
      <c r="CR28" s="228"/>
      <c r="CS28" s="228"/>
      <c r="CT28" s="228"/>
      <c r="CU28" s="228"/>
      <c r="CV28" s="228"/>
      <c r="CW28" s="228"/>
      <c r="CX28" s="228"/>
      <c r="CY28" s="228"/>
      <c r="CZ28" s="228"/>
      <c r="DA28" s="228"/>
      <c r="DB28" s="228"/>
      <c r="DC28" s="228"/>
      <c r="DD28" s="228"/>
      <c r="DE28" s="228"/>
      <c r="DF28" s="228"/>
      <c r="DG28" s="228"/>
      <c r="DH28" s="228"/>
      <c r="DI28" s="228"/>
      <c r="DJ28" s="228"/>
      <c r="DK28" s="228"/>
      <c r="DL28" s="228"/>
      <c r="DM28" s="228"/>
      <c r="DN28" s="228"/>
      <c r="DO28" s="228"/>
      <c r="DP28" s="228"/>
      <c r="DQ28" s="228"/>
      <c r="DR28" s="228"/>
      <c r="DS28" s="228"/>
      <c r="DT28" s="228"/>
      <c r="DU28" s="228"/>
      <c r="DV28" s="228"/>
      <c r="DW28" s="228"/>
      <c r="DX28" s="228"/>
      <c r="DY28" s="228"/>
      <c r="DZ28" s="228"/>
      <c r="EA28" s="228"/>
      <c r="EB28" s="228"/>
      <c r="EC28" s="228"/>
      <c r="ED28" s="228"/>
      <c r="EE28" s="228"/>
      <c r="EF28" s="228"/>
      <c r="EG28" s="228"/>
      <c r="EH28" s="228"/>
      <c r="EI28" s="228"/>
      <c r="EJ28" s="228"/>
      <c r="EK28" s="228"/>
      <c r="EL28" s="228"/>
      <c r="EM28" s="228"/>
      <c r="EN28" s="228"/>
      <c r="EO28" s="228"/>
      <c r="EP28" s="228"/>
      <c r="EQ28" s="228"/>
      <c r="ER28" s="228"/>
      <c r="ES28" s="228"/>
      <c r="ET28" s="228"/>
      <c r="EU28" s="228"/>
      <c r="EV28" s="228"/>
      <c r="EW28" s="228"/>
      <c r="EX28" s="228"/>
      <c r="EY28" s="228"/>
      <c r="EZ28" s="228"/>
      <c r="FA28" s="228"/>
      <c r="FB28" s="228"/>
      <c r="FC28" s="228"/>
      <c r="FD28" s="228"/>
      <c r="FE28" s="228"/>
      <c r="FF28" s="228"/>
      <c r="FG28" s="228"/>
      <c r="FH28" s="228"/>
      <c r="FI28" s="228"/>
      <c r="FJ28" s="228"/>
      <c r="FK28" s="228"/>
      <c r="FL28" s="228"/>
      <c r="FM28" s="228"/>
      <c r="FN28" s="228"/>
      <c r="FO28" s="228"/>
      <c r="FP28" s="228"/>
      <c r="FQ28" s="228"/>
      <c r="FR28" s="228"/>
      <c r="FS28" s="228"/>
      <c r="FT28" s="228"/>
      <c r="FU28" s="228"/>
      <c r="FV28" s="228"/>
      <c r="FW28" s="228"/>
      <c r="FX28" s="228"/>
      <c r="FY28" s="228"/>
      <c r="FZ28" s="228"/>
      <c r="GA28" s="228"/>
      <c r="GB28" s="228"/>
      <c r="GC28" s="228"/>
      <c r="GD28" s="228"/>
      <c r="GE28" s="228"/>
      <c r="GF28" s="228"/>
      <c r="GG28" s="228"/>
      <c r="GH28" s="228"/>
      <c r="GI28" s="228"/>
      <c r="GJ28" s="228"/>
      <c r="GK28" s="228"/>
      <c r="GL28" s="228"/>
      <c r="GM28" s="228"/>
      <c r="GN28" s="228"/>
      <c r="GO28" s="228"/>
      <c r="GP28" s="228"/>
      <c r="GQ28" s="228"/>
      <c r="GR28" s="228"/>
      <c r="GS28" s="228"/>
      <c r="GT28" s="228"/>
      <c r="GU28" s="228"/>
    </row>
    <row r="29" spans="1:203" s="174" customFormat="1" ht="18" customHeight="1" x14ac:dyDescent="0.2">
      <c r="A29" s="93" t="s">
        <v>213</v>
      </c>
      <c r="B29" s="113">
        <v>10</v>
      </c>
      <c r="C29" s="114" t="s">
        <v>214</v>
      </c>
      <c r="D29" s="93">
        <v>35934104.670000002</v>
      </c>
      <c r="E29" s="93">
        <v>35934104.670000002</v>
      </c>
      <c r="F29" s="93">
        <v>0</v>
      </c>
      <c r="G29" s="93">
        <v>22615950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f>SUM(F29:Q29)</f>
        <v>22615950</v>
      </c>
      <c r="S29" s="93">
        <v>0</v>
      </c>
      <c r="T29" s="93">
        <v>0</v>
      </c>
      <c r="U29" s="93">
        <v>22615950</v>
      </c>
      <c r="V29" s="93">
        <v>0</v>
      </c>
      <c r="W29" s="93">
        <v>0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93">
        <v>0</v>
      </c>
      <c r="AE29" s="93">
        <f>SUM(S29:AD29)</f>
        <v>22615950</v>
      </c>
      <c r="AF29" s="226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28"/>
      <c r="CC29" s="228"/>
      <c r="CD29" s="228"/>
      <c r="CE29" s="228"/>
      <c r="CF29" s="228"/>
      <c r="CG29" s="228"/>
      <c r="CH29" s="228"/>
      <c r="CI29" s="228"/>
      <c r="CJ29" s="228"/>
      <c r="CK29" s="228"/>
      <c r="CL29" s="228"/>
      <c r="CM29" s="228"/>
      <c r="CN29" s="228"/>
      <c r="CO29" s="228"/>
      <c r="CP29" s="228"/>
      <c r="CQ29" s="228"/>
      <c r="CR29" s="228"/>
      <c r="CS29" s="228"/>
      <c r="CT29" s="228"/>
      <c r="CU29" s="228"/>
      <c r="CV29" s="228"/>
      <c r="CW29" s="228"/>
      <c r="CX29" s="228"/>
      <c r="CY29" s="228"/>
      <c r="CZ29" s="228"/>
      <c r="DA29" s="228"/>
      <c r="DB29" s="228"/>
      <c r="DC29" s="228"/>
      <c r="DD29" s="228"/>
      <c r="DE29" s="228"/>
      <c r="DF29" s="228"/>
      <c r="DG29" s="228"/>
      <c r="DH29" s="228"/>
      <c r="DI29" s="228"/>
      <c r="DJ29" s="228"/>
      <c r="DK29" s="228"/>
      <c r="DL29" s="228"/>
      <c r="DM29" s="228"/>
      <c r="DN29" s="228"/>
      <c r="DO29" s="228"/>
      <c r="DP29" s="228"/>
      <c r="DQ29" s="228"/>
      <c r="DR29" s="228"/>
      <c r="DS29" s="228"/>
      <c r="DT29" s="228"/>
      <c r="DU29" s="228"/>
      <c r="DV29" s="228"/>
      <c r="DW29" s="228"/>
      <c r="DX29" s="228"/>
      <c r="DY29" s="228"/>
      <c r="DZ29" s="228"/>
      <c r="EA29" s="228"/>
      <c r="EB29" s="228"/>
      <c r="EC29" s="228"/>
      <c r="ED29" s="228"/>
      <c r="EE29" s="228"/>
      <c r="EF29" s="228"/>
      <c r="EG29" s="228"/>
      <c r="EH29" s="228"/>
      <c r="EI29" s="228"/>
      <c r="EJ29" s="228"/>
      <c r="EK29" s="228"/>
      <c r="EL29" s="228"/>
      <c r="EM29" s="228"/>
      <c r="EN29" s="228"/>
      <c r="EO29" s="228"/>
      <c r="EP29" s="228"/>
      <c r="EQ29" s="228"/>
      <c r="ER29" s="228"/>
      <c r="ES29" s="228"/>
      <c r="ET29" s="228"/>
      <c r="EU29" s="228"/>
      <c r="EV29" s="228"/>
      <c r="EW29" s="228"/>
      <c r="EX29" s="228"/>
      <c r="EY29" s="228"/>
      <c r="EZ29" s="228"/>
      <c r="FA29" s="228"/>
      <c r="FB29" s="228"/>
      <c r="FC29" s="228"/>
      <c r="FD29" s="228"/>
      <c r="FE29" s="228"/>
      <c r="FF29" s="228"/>
      <c r="FG29" s="228"/>
      <c r="FH29" s="228"/>
      <c r="FI29" s="228"/>
      <c r="FJ29" s="228"/>
      <c r="FK29" s="228"/>
      <c r="FL29" s="228"/>
      <c r="FM29" s="228"/>
      <c r="FN29" s="228"/>
      <c r="FO29" s="228"/>
      <c r="FP29" s="228"/>
      <c r="FQ29" s="228"/>
      <c r="FR29" s="228"/>
      <c r="FS29" s="228"/>
      <c r="FT29" s="228"/>
      <c r="FU29" s="228"/>
      <c r="FV29" s="228"/>
      <c r="FW29" s="228"/>
      <c r="FX29" s="228"/>
      <c r="FY29" s="228"/>
      <c r="FZ29" s="228"/>
      <c r="GA29" s="228"/>
      <c r="GB29" s="228"/>
      <c r="GC29" s="228"/>
      <c r="GD29" s="228"/>
      <c r="GE29" s="228"/>
      <c r="GF29" s="228"/>
      <c r="GG29" s="228"/>
      <c r="GH29" s="228"/>
      <c r="GI29" s="228"/>
      <c r="GJ29" s="228"/>
      <c r="GK29" s="228"/>
      <c r="GL29" s="228"/>
      <c r="GM29" s="228"/>
      <c r="GN29" s="228"/>
      <c r="GO29" s="228"/>
      <c r="GP29" s="228"/>
      <c r="GQ29" s="228"/>
      <c r="GR29" s="228"/>
      <c r="GS29" s="228"/>
      <c r="GT29" s="228"/>
      <c r="GU29" s="228"/>
    </row>
    <row r="30" spans="1:203" s="174" customFormat="1" ht="18" customHeight="1" x14ac:dyDescent="0.2">
      <c r="A30" s="110" t="s">
        <v>217</v>
      </c>
      <c r="B30" s="111"/>
      <c r="C30" s="112" t="s">
        <v>218</v>
      </c>
      <c r="D30" s="110">
        <f>SUM(D31+D32+D33+D34+D35)</f>
        <v>940403056.91000009</v>
      </c>
      <c r="E30" s="110">
        <f>SUM(E31+E32+E33+E34+E35)</f>
        <v>934733019.91000009</v>
      </c>
      <c r="F30" s="110">
        <f>SUM(F31:F35)</f>
        <v>248806012.38999999</v>
      </c>
      <c r="G30" s="110">
        <f>SUM(G31:G35)</f>
        <v>73037311.770000011</v>
      </c>
      <c r="H30" s="110">
        <f t="shared" ref="H30:Q30" si="24">SUM(H31:H35)</f>
        <v>3387290.75</v>
      </c>
      <c r="I30" s="110">
        <f t="shared" si="24"/>
        <v>0</v>
      </c>
      <c r="J30" s="110">
        <f t="shared" si="24"/>
        <v>0</v>
      </c>
      <c r="K30" s="110">
        <f t="shared" si="24"/>
        <v>0</v>
      </c>
      <c r="L30" s="110">
        <f t="shared" si="24"/>
        <v>0</v>
      </c>
      <c r="M30" s="110">
        <f t="shared" si="24"/>
        <v>0</v>
      </c>
      <c r="N30" s="110">
        <f t="shared" si="24"/>
        <v>0</v>
      </c>
      <c r="O30" s="110">
        <f t="shared" si="24"/>
        <v>0</v>
      </c>
      <c r="P30" s="110">
        <f t="shared" si="24"/>
        <v>0</v>
      </c>
      <c r="Q30" s="110">
        <f t="shared" si="24"/>
        <v>0</v>
      </c>
      <c r="R30" s="110">
        <f>SUM(R31+R32+R33+R34+R35)</f>
        <v>325230614.90999997</v>
      </c>
      <c r="S30" s="110">
        <f>SUM(S31+S32+S33+S34+S35)</f>
        <v>11094873.02</v>
      </c>
      <c r="T30" s="110">
        <f t="shared" ref="T30:AD30" si="25">SUM(T31+T32+T33+T34+T35)</f>
        <v>264705588.69</v>
      </c>
      <c r="U30" s="110">
        <f t="shared" si="25"/>
        <v>46042862.450000003</v>
      </c>
      <c r="V30" s="110">
        <f t="shared" si="25"/>
        <v>0</v>
      </c>
      <c r="W30" s="110">
        <f t="shared" si="25"/>
        <v>0</v>
      </c>
      <c r="X30" s="110">
        <f t="shared" si="25"/>
        <v>0</v>
      </c>
      <c r="Y30" s="110">
        <f t="shared" si="25"/>
        <v>0</v>
      </c>
      <c r="Z30" s="110">
        <f t="shared" si="25"/>
        <v>0</v>
      </c>
      <c r="AA30" s="110">
        <f t="shared" si="25"/>
        <v>0</v>
      </c>
      <c r="AB30" s="110">
        <f t="shared" si="25"/>
        <v>0</v>
      </c>
      <c r="AC30" s="110">
        <f t="shared" si="25"/>
        <v>0</v>
      </c>
      <c r="AD30" s="110">
        <f t="shared" si="25"/>
        <v>0</v>
      </c>
      <c r="AE30" s="110">
        <f>SUM(AE31+AE32+AE33+AE34+AE35)</f>
        <v>321843324.15999997</v>
      </c>
      <c r="AF30" s="229"/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28"/>
      <c r="BB30" s="228"/>
      <c r="BC30" s="228"/>
      <c r="BD30" s="228"/>
      <c r="BE30" s="228"/>
      <c r="BF30" s="228"/>
      <c r="BG30" s="228"/>
      <c r="BH30" s="228"/>
      <c r="BI30" s="228"/>
      <c r="BJ30" s="228"/>
      <c r="BK30" s="228"/>
      <c r="BL30" s="228"/>
      <c r="BM30" s="228"/>
      <c r="BN30" s="228"/>
      <c r="BO30" s="228"/>
      <c r="BP30" s="228"/>
      <c r="BQ30" s="228"/>
      <c r="BR30" s="228"/>
      <c r="BS30" s="228"/>
      <c r="BT30" s="228"/>
      <c r="BU30" s="228"/>
      <c r="BV30" s="228"/>
      <c r="BW30" s="228"/>
      <c r="BX30" s="228"/>
      <c r="BY30" s="228"/>
      <c r="BZ30" s="228"/>
      <c r="CA30" s="228"/>
      <c r="CB30" s="228"/>
      <c r="CC30" s="228"/>
      <c r="CD30" s="228"/>
      <c r="CE30" s="228"/>
      <c r="CF30" s="228"/>
      <c r="CG30" s="228"/>
      <c r="CH30" s="228"/>
      <c r="CI30" s="228"/>
      <c r="CJ30" s="228"/>
      <c r="CK30" s="228"/>
      <c r="CL30" s="228"/>
      <c r="CM30" s="228"/>
      <c r="CN30" s="228"/>
      <c r="CO30" s="228"/>
      <c r="CP30" s="228"/>
      <c r="CQ30" s="228"/>
      <c r="CR30" s="228"/>
      <c r="CS30" s="228"/>
      <c r="CT30" s="228"/>
      <c r="CU30" s="228"/>
      <c r="CV30" s="228"/>
      <c r="CW30" s="228"/>
      <c r="CX30" s="228"/>
      <c r="CY30" s="228"/>
      <c r="CZ30" s="228"/>
      <c r="DA30" s="228"/>
      <c r="DB30" s="228"/>
      <c r="DC30" s="228"/>
      <c r="DD30" s="228"/>
      <c r="DE30" s="228"/>
      <c r="DF30" s="228"/>
      <c r="DG30" s="228"/>
      <c r="DH30" s="228"/>
      <c r="DI30" s="228"/>
      <c r="DJ30" s="228"/>
      <c r="DK30" s="228"/>
      <c r="DL30" s="228"/>
      <c r="DM30" s="228"/>
      <c r="DN30" s="228"/>
      <c r="DO30" s="228"/>
      <c r="DP30" s="228"/>
      <c r="DQ30" s="228"/>
      <c r="DR30" s="228"/>
      <c r="DS30" s="228"/>
      <c r="DT30" s="228"/>
      <c r="DU30" s="228"/>
      <c r="DV30" s="228"/>
      <c r="DW30" s="228"/>
      <c r="DX30" s="228"/>
      <c r="DY30" s="228"/>
      <c r="DZ30" s="228"/>
      <c r="EA30" s="228"/>
      <c r="EB30" s="228"/>
      <c r="EC30" s="228"/>
      <c r="ED30" s="228"/>
      <c r="EE30" s="228"/>
      <c r="EF30" s="228"/>
      <c r="EG30" s="228"/>
      <c r="EH30" s="228"/>
      <c r="EI30" s="228"/>
      <c r="EJ30" s="228"/>
      <c r="EK30" s="228"/>
      <c r="EL30" s="228"/>
      <c r="EM30" s="228"/>
      <c r="EN30" s="228"/>
      <c r="EO30" s="228"/>
      <c r="EP30" s="228"/>
      <c r="EQ30" s="228"/>
      <c r="ER30" s="228"/>
      <c r="ES30" s="228"/>
      <c r="ET30" s="228"/>
      <c r="EU30" s="228"/>
      <c r="EV30" s="228"/>
      <c r="EW30" s="228"/>
      <c r="EX30" s="228"/>
      <c r="EY30" s="228"/>
      <c r="EZ30" s="228"/>
      <c r="FA30" s="228"/>
      <c r="FB30" s="228"/>
      <c r="FC30" s="228"/>
      <c r="FD30" s="228"/>
      <c r="FE30" s="228"/>
      <c r="FF30" s="228"/>
      <c r="FG30" s="228"/>
      <c r="FH30" s="228"/>
      <c r="FI30" s="228"/>
      <c r="FJ30" s="228"/>
      <c r="FK30" s="228"/>
      <c r="FL30" s="228"/>
      <c r="FM30" s="228"/>
      <c r="FN30" s="228"/>
      <c r="FO30" s="228"/>
      <c r="FP30" s="228"/>
      <c r="FQ30" s="228"/>
      <c r="FR30" s="228"/>
      <c r="FS30" s="228"/>
      <c r="FT30" s="228"/>
      <c r="FU30" s="228"/>
      <c r="FV30" s="228"/>
      <c r="FW30" s="228"/>
      <c r="FX30" s="228"/>
      <c r="FY30" s="228"/>
      <c r="FZ30" s="228"/>
      <c r="GA30" s="228"/>
      <c r="GB30" s="228"/>
      <c r="GC30" s="228"/>
      <c r="GD30" s="228"/>
      <c r="GE30" s="228"/>
      <c r="GF30" s="228"/>
      <c r="GG30" s="228"/>
      <c r="GH30" s="228"/>
      <c r="GI30" s="228"/>
      <c r="GJ30" s="228"/>
      <c r="GK30" s="228"/>
      <c r="GL30" s="228"/>
      <c r="GM30" s="228"/>
      <c r="GN30" s="228"/>
      <c r="GO30" s="228"/>
      <c r="GP30" s="228"/>
      <c r="GQ30" s="228"/>
      <c r="GR30" s="228"/>
      <c r="GS30" s="228"/>
      <c r="GT30" s="228"/>
      <c r="GU30" s="228"/>
    </row>
    <row r="31" spans="1:203" s="174" customFormat="1" ht="18" customHeight="1" x14ac:dyDescent="0.2">
      <c r="A31" s="93" t="s">
        <v>219</v>
      </c>
      <c r="B31" s="113">
        <v>10</v>
      </c>
      <c r="C31" s="114" t="s">
        <v>220</v>
      </c>
      <c r="D31" s="93">
        <v>6050000</v>
      </c>
      <c r="E31" s="93">
        <v>380000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  <c r="R31" s="93">
        <f>SUM(F31:Q31)</f>
        <v>0</v>
      </c>
      <c r="S31" s="93">
        <v>0</v>
      </c>
      <c r="T31" s="93">
        <v>0</v>
      </c>
      <c r="U31" s="93">
        <v>0</v>
      </c>
      <c r="V31" s="93"/>
      <c r="W31" s="93"/>
      <c r="X31" s="93"/>
      <c r="Y31" s="93"/>
      <c r="Z31" s="93"/>
      <c r="AA31" s="93"/>
      <c r="AB31" s="93"/>
      <c r="AC31" s="93"/>
      <c r="AD31" s="93"/>
      <c r="AE31" s="93">
        <f>SUM(S31:AD31)</f>
        <v>0</v>
      </c>
      <c r="AF31" s="226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8"/>
      <c r="CA31" s="228"/>
      <c r="CB31" s="228"/>
      <c r="CC31" s="228"/>
      <c r="CD31" s="228"/>
      <c r="CE31" s="228"/>
      <c r="CF31" s="228"/>
      <c r="CG31" s="228"/>
      <c r="CH31" s="228"/>
      <c r="CI31" s="228"/>
      <c r="CJ31" s="228"/>
      <c r="CK31" s="228"/>
      <c r="CL31" s="228"/>
      <c r="CM31" s="228"/>
      <c r="CN31" s="228"/>
      <c r="CO31" s="228"/>
      <c r="CP31" s="228"/>
      <c r="CQ31" s="228"/>
      <c r="CR31" s="228"/>
      <c r="CS31" s="228"/>
      <c r="CT31" s="228"/>
      <c r="CU31" s="228"/>
      <c r="CV31" s="228"/>
      <c r="CW31" s="228"/>
      <c r="CX31" s="228"/>
      <c r="CY31" s="228"/>
      <c r="CZ31" s="228"/>
      <c r="DA31" s="228"/>
      <c r="DB31" s="228"/>
      <c r="DC31" s="228"/>
      <c r="DD31" s="228"/>
      <c r="DE31" s="228"/>
      <c r="DF31" s="228"/>
      <c r="DG31" s="228"/>
      <c r="DH31" s="228"/>
      <c r="DI31" s="228"/>
      <c r="DJ31" s="228"/>
      <c r="DK31" s="228"/>
      <c r="DL31" s="228"/>
      <c r="DM31" s="228"/>
      <c r="DN31" s="228"/>
      <c r="DO31" s="228"/>
      <c r="DP31" s="228"/>
      <c r="DQ31" s="228"/>
      <c r="DR31" s="228"/>
      <c r="DS31" s="228"/>
      <c r="DT31" s="228"/>
      <c r="DU31" s="228"/>
      <c r="DV31" s="228"/>
      <c r="DW31" s="228"/>
      <c r="DX31" s="228"/>
      <c r="DY31" s="228"/>
      <c r="DZ31" s="228"/>
      <c r="EA31" s="228"/>
      <c r="EB31" s="228"/>
      <c r="EC31" s="228"/>
      <c r="ED31" s="228"/>
      <c r="EE31" s="228"/>
      <c r="EF31" s="228"/>
      <c r="EG31" s="228"/>
      <c r="EH31" s="228"/>
      <c r="EI31" s="228"/>
      <c r="EJ31" s="228"/>
      <c r="EK31" s="228"/>
      <c r="EL31" s="228"/>
      <c r="EM31" s="228"/>
      <c r="EN31" s="228"/>
      <c r="EO31" s="228"/>
      <c r="EP31" s="228"/>
      <c r="EQ31" s="228"/>
      <c r="ER31" s="228"/>
      <c r="ES31" s="228"/>
      <c r="ET31" s="228"/>
      <c r="EU31" s="228"/>
      <c r="EV31" s="228"/>
      <c r="EW31" s="228"/>
      <c r="EX31" s="228"/>
      <c r="EY31" s="228"/>
      <c r="EZ31" s="228"/>
      <c r="FA31" s="228"/>
      <c r="FB31" s="228"/>
      <c r="FC31" s="228"/>
      <c r="FD31" s="228"/>
      <c r="FE31" s="228"/>
      <c r="FF31" s="228"/>
      <c r="FG31" s="228"/>
      <c r="FH31" s="228"/>
      <c r="FI31" s="228"/>
      <c r="FJ31" s="228"/>
      <c r="FK31" s="228"/>
      <c r="FL31" s="228"/>
      <c r="FM31" s="228"/>
      <c r="FN31" s="228"/>
      <c r="FO31" s="228"/>
      <c r="FP31" s="228"/>
      <c r="FQ31" s="228"/>
      <c r="FR31" s="228"/>
      <c r="FS31" s="228"/>
      <c r="FT31" s="228"/>
      <c r="FU31" s="228"/>
      <c r="FV31" s="228"/>
      <c r="FW31" s="228"/>
      <c r="FX31" s="228"/>
      <c r="FY31" s="228"/>
      <c r="FZ31" s="228"/>
      <c r="GA31" s="228"/>
      <c r="GB31" s="228"/>
      <c r="GC31" s="228"/>
      <c r="GD31" s="228"/>
      <c r="GE31" s="228"/>
      <c r="GF31" s="228"/>
      <c r="GG31" s="228"/>
      <c r="GH31" s="228"/>
      <c r="GI31" s="228"/>
      <c r="GJ31" s="228"/>
      <c r="GK31" s="228"/>
      <c r="GL31" s="228"/>
      <c r="GM31" s="228"/>
      <c r="GN31" s="228"/>
      <c r="GO31" s="228"/>
      <c r="GP31" s="228"/>
      <c r="GQ31" s="228"/>
      <c r="GR31" s="228"/>
      <c r="GS31" s="228"/>
      <c r="GT31" s="228"/>
      <c r="GU31" s="228"/>
    </row>
    <row r="32" spans="1:203" s="174" customFormat="1" ht="18" customHeight="1" x14ac:dyDescent="0.2">
      <c r="A32" s="93" t="s">
        <v>221</v>
      </c>
      <c r="B32" s="113">
        <v>10</v>
      </c>
      <c r="C32" s="114" t="s">
        <v>222</v>
      </c>
      <c r="D32" s="93">
        <v>249600000</v>
      </c>
      <c r="E32" s="93">
        <v>249600000</v>
      </c>
      <c r="F32" s="93">
        <v>213200000</v>
      </c>
      <c r="G32" s="93">
        <v>36400000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  <c r="R32" s="93">
        <f>SUM(F32:Q32)</f>
        <v>249600000</v>
      </c>
      <c r="S32" s="93">
        <v>0</v>
      </c>
      <c r="T32" s="93">
        <v>231400000</v>
      </c>
      <c r="U32" s="93">
        <v>18200000</v>
      </c>
      <c r="V32" s="93">
        <v>0</v>
      </c>
      <c r="W32" s="93">
        <v>0</v>
      </c>
      <c r="X32" s="93">
        <v>0</v>
      </c>
      <c r="Y32" s="93">
        <v>0</v>
      </c>
      <c r="Z32" s="93">
        <v>0</v>
      </c>
      <c r="AA32" s="93">
        <v>0</v>
      </c>
      <c r="AB32" s="93">
        <v>0</v>
      </c>
      <c r="AC32" s="93">
        <v>0</v>
      </c>
      <c r="AD32" s="93">
        <v>0</v>
      </c>
      <c r="AE32" s="93">
        <f t="shared" ref="AE32:AE35" si="26">SUM(S32:AD32)</f>
        <v>249600000</v>
      </c>
      <c r="AF32" s="226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28"/>
      <c r="BI32" s="228"/>
      <c r="BJ32" s="228"/>
      <c r="BK32" s="228"/>
      <c r="BL32" s="228"/>
      <c r="BM32" s="228"/>
      <c r="BN32" s="228"/>
      <c r="BO32" s="228"/>
      <c r="BP32" s="228"/>
      <c r="BQ32" s="228"/>
      <c r="BR32" s="228"/>
      <c r="BS32" s="228"/>
      <c r="BT32" s="228"/>
      <c r="BU32" s="228"/>
      <c r="BV32" s="228"/>
      <c r="BW32" s="228"/>
      <c r="BX32" s="228"/>
      <c r="BY32" s="228"/>
      <c r="BZ32" s="228"/>
      <c r="CA32" s="228"/>
      <c r="CB32" s="228"/>
      <c r="CC32" s="228"/>
      <c r="CD32" s="228"/>
      <c r="CE32" s="228"/>
      <c r="CF32" s="228"/>
      <c r="CG32" s="228"/>
      <c r="CH32" s="228"/>
      <c r="CI32" s="228"/>
      <c r="CJ32" s="228"/>
      <c r="CK32" s="228"/>
      <c r="CL32" s="228"/>
      <c r="CM32" s="228"/>
      <c r="CN32" s="228"/>
      <c r="CO32" s="228"/>
      <c r="CP32" s="228"/>
      <c r="CQ32" s="228"/>
      <c r="CR32" s="228"/>
      <c r="CS32" s="228"/>
      <c r="CT32" s="228"/>
      <c r="CU32" s="228"/>
      <c r="CV32" s="228"/>
      <c r="CW32" s="228"/>
      <c r="CX32" s="228"/>
      <c r="CY32" s="228"/>
      <c r="CZ32" s="228"/>
      <c r="DA32" s="228"/>
      <c r="DB32" s="228"/>
      <c r="DC32" s="228"/>
      <c r="DD32" s="228"/>
      <c r="DE32" s="228"/>
      <c r="DF32" s="228"/>
      <c r="DG32" s="228"/>
      <c r="DH32" s="228"/>
      <c r="DI32" s="228"/>
      <c r="DJ32" s="228"/>
      <c r="DK32" s="228"/>
      <c r="DL32" s="228"/>
      <c r="DM32" s="228"/>
      <c r="DN32" s="228"/>
      <c r="DO32" s="228"/>
      <c r="DP32" s="228"/>
      <c r="DQ32" s="228"/>
      <c r="DR32" s="228"/>
      <c r="DS32" s="228"/>
      <c r="DT32" s="228"/>
      <c r="DU32" s="228"/>
      <c r="DV32" s="228"/>
      <c r="DW32" s="228"/>
      <c r="DX32" s="228"/>
      <c r="DY32" s="228"/>
      <c r="DZ32" s="228"/>
      <c r="EA32" s="228"/>
      <c r="EB32" s="228"/>
      <c r="EC32" s="228"/>
      <c r="ED32" s="228"/>
      <c r="EE32" s="228"/>
      <c r="EF32" s="228"/>
      <c r="EG32" s="228"/>
      <c r="EH32" s="228"/>
      <c r="EI32" s="228"/>
      <c r="EJ32" s="228"/>
      <c r="EK32" s="228"/>
      <c r="EL32" s="228"/>
      <c r="EM32" s="228"/>
      <c r="EN32" s="228"/>
      <c r="EO32" s="228"/>
      <c r="EP32" s="228"/>
      <c r="EQ32" s="228"/>
      <c r="ER32" s="228"/>
      <c r="ES32" s="228"/>
      <c r="ET32" s="228"/>
      <c r="EU32" s="228"/>
      <c r="EV32" s="228"/>
      <c r="EW32" s="228"/>
      <c r="EX32" s="228"/>
      <c r="EY32" s="228"/>
      <c r="EZ32" s="228"/>
      <c r="FA32" s="228"/>
      <c r="FB32" s="228"/>
      <c r="FC32" s="228"/>
      <c r="FD32" s="228"/>
      <c r="FE32" s="228"/>
      <c r="FF32" s="228"/>
      <c r="FG32" s="228"/>
      <c r="FH32" s="228"/>
      <c r="FI32" s="228"/>
      <c r="FJ32" s="228"/>
      <c r="FK32" s="228"/>
      <c r="FL32" s="228"/>
      <c r="FM32" s="228"/>
      <c r="FN32" s="228"/>
      <c r="FO32" s="228"/>
      <c r="FP32" s="228"/>
      <c r="FQ32" s="228"/>
      <c r="FR32" s="228"/>
      <c r="FS32" s="228"/>
      <c r="FT32" s="228"/>
      <c r="FU32" s="228"/>
      <c r="FV32" s="228"/>
      <c r="FW32" s="228"/>
      <c r="FX32" s="228"/>
      <c r="FY32" s="228"/>
      <c r="FZ32" s="228"/>
      <c r="GA32" s="228"/>
      <c r="GB32" s="228"/>
      <c r="GC32" s="228"/>
      <c r="GD32" s="228"/>
      <c r="GE32" s="228"/>
      <c r="GF32" s="228"/>
      <c r="GG32" s="228"/>
      <c r="GH32" s="228"/>
      <c r="GI32" s="228"/>
      <c r="GJ32" s="228"/>
      <c r="GK32" s="228"/>
      <c r="GL32" s="228"/>
      <c r="GM32" s="228"/>
      <c r="GN32" s="228"/>
      <c r="GO32" s="228"/>
      <c r="GP32" s="228"/>
      <c r="GQ32" s="228"/>
      <c r="GR32" s="228"/>
      <c r="GS32" s="228"/>
      <c r="GT32" s="228"/>
      <c r="GU32" s="228"/>
    </row>
    <row r="33" spans="1:203" ht="18" customHeight="1" x14ac:dyDescent="0.2">
      <c r="A33" s="93" t="s">
        <v>225</v>
      </c>
      <c r="B33" s="113" t="s">
        <v>74</v>
      </c>
      <c r="C33" s="114" t="s">
        <v>226</v>
      </c>
      <c r="D33" s="93">
        <v>177967235.37</v>
      </c>
      <c r="E33" s="93">
        <v>177967198.37</v>
      </c>
      <c r="F33" s="93">
        <v>32286012.390000001</v>
      </c>
      <c r="G33" s="93">
        <v>35537311.770000003</v>
      </c>
      <c r="H33" s="93">
        <v>3387290.75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  <c r="R33" s="93">
        <f t="shared" ref="R33:R35" si="27">SUM(F33:Q33)</f>
        <v>71210614.909999996</v>
      </c>
      <c r="S33" s="93">
        <v>11094873.02</v>
      </c>
      <c r="T33" s="93">
        <v>28885588.690000001</v>
      </c>
      <c r="U33" s="93">
        <v>27842862.449999999</v>
      </c>
      <c r="V33" s="93">
        <v>0</v>
      </c>
      <c r="W33" s="93">
        <v>0</v>
      </c>
      <c r="X33" s="93">
        <v>0</v>
      </c>
      <c r="Y33" s="93">
        <v>0</v>
      </c>
      <c r="Z33" s="93">
        <v>0</v>
      </c>
      <c r="AA33" s="93">
        <v>0</v>
      </c>
      <c r="AB33" s="93">
        <v>0</v>
      </c>
      <c r="AC33" s="93">
        <v>0</v>
      </c>
      <c r="AD33" s="93">
        <v>0</v>
      </c>
      <c r="AE33" s="93">
        <f t="shared" si="26"/>
        <v>67823324.159999996</v>
      </c>
      <c r="AF33" s="226"/>
    </row>
    <row r="34" spans="1:203" ht="18" customHeight="1" x14ac:dyDescent="0.2">
      <c r="A34" s="93" t="s">
        <v>227</v>
      </c>
      <c r="B34" s="113">
        <v>10</v>
      </c>
      <c r="C34" s="114" t="s">
        <v>228</v>
      </c>
      <c r="D34" s="93">
        <v>495149181.54000002</v>
      </c>
      <c r="E34" s="93">
        <v>495149181.54000002</v>
      </c>
      <c r="F34" s="93">
        <v>3320000</v>
      </c>
      <c r="G34" s="93">
        <v>1100000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f t="shared" si="27"/>
        <v>4420000</v>
      </c>
      <c r="S34" s="93">
        <v>0</v>
      </c>
      <c r="T34" s="93">
        <v>4420000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3">
        <v>0</v>
      </c>
      <c r="AB34" s="93">
        <v>0</v>
      </c>
      <c r="AC34" s="93">
        <v>0</v>
      </c>
      <c r="AD34" s="93">
        <v>0</v>
      </c>
      <c r="AE34" s="93">
        <f t="shared" si="26"/>
        <v>4420000</v>
      </c>
      <c r="AF34" s="226"/>
    </row>
    <row r="35" spans="1:203" ht="18" customHeight="1" x14ac:dyDescent="0.2">
      <c r="A35" s="93" t="s">
        <v>229</v>
      </c>
      <c r="B35" s="113">
        <v>10</v>
      </c>
      <c r="C35" s="114" t="s">
        <v>230</v>
      </c>
      <c r="D35" s="93">
        <v>11636640</v>
      </c>
      <c r="E35" s="93">
        <v>11636640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  <c r="R35" s="93">
        <f t="shared" si="27"/>
        <v>0</v>
      </c>
      <c r="S35" s="93">
        <v>0</v>
      </c>
      <c r="T35" s="93">
        <v>0</v>
      </c>
      <c r="U35" s="93">
        <v>0</v>
      </c>
      <c r="V35" s="93"/>
      <c r="W35" s="93"/>
      <c r="X35" s="93"/>
      <c r="Y35" s="93"/>
      <c r="Z35" s="93"/>
      <c r="AA35" s="93"/>
      <c r="AB35" s="93"/>
      <c r="AC35" s="93"/>
      <c r="AD35" s="93"/>
      <c r="AE35" s="93">
        <f t="shared" si="26"/>
        <v>0</v>
      </c>
      <c r="AF35" s="226"/>
    </row>
    <row r="36" spans="1:203" s="174" customFormat="1" ht="18" customHeight="1" x14ac:dyDescent="0.2">
      <c r="A36" s="110" t="s">
        <v>231</v>
      </c>
      <c r="B36" s="111"/>
      <c r="C36" s="112" t="s">
        <v>232</v>
      </c>
      <c r="D36" s="110">
        <f>SUM(D37+D38+D39)</f>
        <v>460454484.51999998</v>
      </c>
      <c r="E36" s="110">
        <f>SUM(E37+E38+E39)</f>
        <v>460454484.51999998</v>
      </c>
      <c r="F36" s="110">
        <f>SUM(F37+F38+F39)</f>
        <v>0</v>
      </c>
      <c r="G36" s="110">
        <f>SUM(G37+G38+G39)</f>
        <v>371415358</v>
      </c>
      <c r="H36" s="110">
        <f t="shared" ref="H36:Q36" si="28">SUM(H37+H38+H39)</f>
        <v>0</v>
      </c>
      <c r="I36" s="110">
        <f t="shared" si="28"/>
        <v>0</v>
      </c>
      <c r="J36" s="110">
        <f t="shared" si="28"/>
        <v>0</v>
      </c>
      <c r="K36" s="110">
        <f t="shared" si="28"/>
        <v>0</v>
      </c>
      <c r="L36" s="110">
        <f t="shared" si="28"/>
        <v>0</v>
      </c>
      <c r="M36" s="110">
        <f t="shared" si="28"/>
        <v>0</v>
      </c>
      <c r="N36" s="110">
        <f t="shared" si="28"/>
        <v>0</v>
      </c>
      <c r="O36" s="110">
        <f t="shared" si="28"/>
        <v>0</v>
      </c>
      <c r="P36" s="110">
        <f t="shared" si="28"/>
        <v>0</v>
      </c>
      <c r="Q36" s="110">
        <f t="shared" si="28"/>
        <v>0</v>
      </c>
      <c r="R36" s="110">
        <f>SUM(R37+R38+R39)</f>
        <v>371415358</v>
      </c>
      <c r="S36" s="110">
        <f>SUM(S37+S38+S39)</f>
        <v>0</v>
      </c>
      <c r="T36" s="110">
        <f t="shared" ref="T36:AE36" si="29">SUM(T37+T38+T39)</f>
        <v>0</v>
      </c>
      <c r="U36" s="110">
        <f t="shared" si="29"/>
        <v>371415358</v>
      </c>
      <c r="V36" s="110">
        <f t="shared" si="29"/>
        <v>0</v>
      </c>
      <c r="W36" s="110">
        <f t="shared" si="29"/>
        <v>0</v>
      </c>
      <c r="X36" s="110">
        <f t="shared" si="29"/>
        <v>0</v>
      </c>
      <c r="Y36" s="110">
        <f t="shared" si="29"/>
        <v>0</v>
      </c>
      <c r="Z36" s="110">
        <f t="shared" si="29"/>
        <v>0</v>
      </c>
      <c r="AA36" s="110">
        <f t="shared" si="29"/>
        <v>0</v>
      </c>
      <c r="AB36" s="110">
        <f t="shared" si="29"/>
        <v>0</v>
      </c>
      <c r="AC36" s="110">
        <f t="shared" si="29"/>
        <v>0</v>
      </c>
      <c r="AD36" s="110">
        <f t="shared" si="29"/>
        <v>0</v>
      </c>
      <c r="AE36" s="110">
        <f t="shared" si="29"/>
        <v>371415358</v>
      </c>
      <c r="AF36" s="229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8"/>
      <c r="BV36" s="228"/>
      <c r="BW36" s="228"/>
      <c r="BX36" s="228"/>
      <c r="BY36" s="228"/>
      <c r="BZ36" s="228"/>
      <c r="CA36" s="228"/>
      <c r="CB36" s="228"/>
      <c r="CC36" s="228"/>
      <c r="CD36" s="228"/>
      <c r="CE36" s="228"/>
      <c r="CF36" s="228"/>
      <c r="CG36" s="228"/>
      <c r="CH36" s="228"/>
      <c r="CI36" s="228"/>
      <c r="CJ36" s="228"/>
      <c r="CK36" s="228"/>
      <c r="CL36" s="228"/>
      <c r="CM36" s="228"/>
      <c r="CN36" s="228"/>
      <c r="CO36" s="228"/>
      <c r="CP36" s="228"/>
      <c r="CQ36" s="228"/>
      <c r="CR36" s="228"/>
      <c r="CS36" s="228"/>
      <c r="CT36" s="228"/>
      <c r="CU36" s="228"/>
      <c r="CV36" s="228"/>
      <c r="CW36" s="228"/>
      <c r="CX36" s="228"/>
      <c r="CY36" s="228"/>
      <c r="CZ36" s="228"/>
      <c r="DA36" s="228"/>
      <c r="DB36" s="228"/>
      <c r="DC36" s="228"/>
      <c r="DD36" s="228"/>
      <c r="DE36" s="228"/>
      <c r="DF36" s="228"/>
      <c r="DG36" s="228"/>
      <c r="DH36" s="228"/>
      <c r="DI36" s="228"/>
      <c r="DJ36" s="228"/>
      <c r="DK36" s="228"/>
      <c r="DL36" s="228"/>
      <c r="DM36" s="228"/>
      <c r="DN36" s="228"/>
      <c r="DO36" s="228"/>
      <c r="DP36" s="228"/>
      <c r="DQ36" s="228"/>
      <c r="DR36" s="228"/>
      <c r="DS36" s="228"/>
      <c r="DT36" s="228"/>
      <c r="DU36" s="228"/>
      <c r="DV36" s="228"/>
      <c r="DW36" s="228"/>
      <c r="DX36" s="228"/>
      <c r="DY36" s="228"/>
      <c r="DZ36" s="228"/>
      <c r="EA36" s="228"/>
      <c r="EB36" s="228"/>
      <c r="EC36" s="228"/>
      <c r="ED36" s="228"/>
      <c r="EE36" s="228"/>
      <c r="EF36" s="228"/>
      <c r="EG36" s="228"/>
      <c r="EH36" s="228"/>
      <c r="EI36" s="228"/>
      <c r="EJ36" s="228"/>
      <c r="EK36" s="228"/>
      <c r="EL36" s="228"/>
      <c r="EM36" s="228"/>
      <c r="EN36" s="228"/>
      <c r="EO36" s="228"/>
      <c r="EP36" s="228"/>
      <c r="EQ36" s="228"/>
      <c r="ER36" s="228"/>
      <c r="ES36" s="228"/>
      <c r="ET36" s="228"/>
      <c r="EU36" s="228"/>
      <c r="EV36" s="228"/>
      <c r="EW36" s="228"/>
      <c r="EX36" s="228"/>
      <c r="EY36" s="228"/>
      <c r="EZ36" s="228"/>
      <c r="FA36" s="228"/>
      <c r="FB36" s="228"/>
      <c r="FC36" s="228"/>
      <c r="FD36" s="228"/>
      <c r="FE36" s="228"/>
      <c r="FF36" s="228"/>
      <c r="FG36" s="228"/>
      <c r="FH36" s="228"/>
      <c r="FI36" s="228"/>
      <c r="FJ36" s="228"/>
      <c r="FK36" s="228"/>
      <c r="FL36" s="228"/>
      <c r="FM36" s="228"/>
      <c r="FN36" s="228"/>
      <c r="FO36" s="228"/>
      <c r="FP36" s="228"/>
      <c r="FQ36" s="228"/>
      <c r="FR36" s="228"/>
      <c r="FS36" s="228"/>
      <c r="FT36" s="228"/>
      <c r="FU36" s="228"/>
      <c r="FV36" s="228"/>
      <c r="FW36" s="228"/>
      <c r="FX36" s="228"/>
      <c r="FY36" s="228"/>
      <c r="FZ36" s="228"/>
      <c r="GA36" s="228"/>
      <c r="GB36" s="228"/>
      <c r="GC36" s="228"/>
      <c r="GD36" s="228"/>
      <c r="GE36" s="228"/>
      <c r="GF36" s="228"/>
      <c r="GG36" s="228"/>
      <c r="GH36" s="228"/>
      <c r="GI36" s="228"/>
      <c r="GJ36" s="228"/>
      <c r="GK36" s="228"/>
      <c r="GL36" s="228"/>
      <c r="GM36" s="228"/>
      <c r="GN36" s="228"/>
      <c r="GO36" s="228"/>
      <c r="GP36" s="228"/>
      <c r="GQ36" s="228"/>
      <c r="GR36" s="228"/>
      <c r="GS36" s="228"/>
      <c r="GT36" s="228"/>
      <c r="GU36" s="228"/>
    </row>
    <row r="37" spans="1:203" ht="18" customHeight="1" x14ac:dyDescent="0.2">
      <c r="A37" s="203" t="s">
        <v>233</v>
      </c>
      <c r="B37" s="113">
        <v>10</v>
      </c>
      <c r="C37" s="114" t="s">
        <v>234</v>
      </c>
      <c r="D37" s="93">
        <v>71499441</v>
      </c>
      <c r="E37" s="93">
        <v>71499441</v>
      </c>
      <c r="F37" s="93">
        <v>0</v>
      </c>
      <c r="G37" s="93">
        <v>71499441</v>
      </c>
      <c r="H37" s="93">
        <v>0</v>
      </c>
      <c r="I37" s="93"/>
      <c r="J37" s="93"/>
      <c r="K37" s="93"/>
      <c r="L37" s="93"/>
      <c r="M37" s="93"/>
      <c r="N37" s="93"/>
      <c r="O37" s="93"/>
      <c r="P37" s="93"/>
      <c r="Q37" s="93"/>
      <c r="R37" s="93">
        <f>SUM(F37:Q37)</f>
        <v>71499441</v>
      </c>
      <c r="S37" s="93">
        <v>0</v>
      </c>
      <c r="T37" s="93">
        <v>0</v>
      </c>
      <c r="U37" s="93">
        <v>71499441</v>
      </c>
      <c r="V37" s="93"/>
      <c r="W37" s="93"/>
      <c r="X37" s="93"/>
      <c r="Y37" s="93"/>
      <c r="Z37" s="93"/>
      <c r="AA37" s="93"/>
      <c r="AB37" s="93"/>
      <c r="AC37" s="93"/>
      <c r="AD37" s="93"/>
      <c r="AE37" s="93">
        <f>SUM(S37:AD37)</f>
        <v>71499441</v>
      </c>
      <c r="AF37" s="226"/>
    </row>
    <row r="38" spans="1:203" ht="18" customHeight="1" x14ac:dyDescent="0.2">
      <c r="A38" s="203" t="s">
        <v>235</v>
      </c>
      <c r="B38" s="113">
        <v>10</v>
      </c>
      <c r="C38" s="114" t="s">
        <v>236</v>
      </c>
      <c r="D38" s="93">
        <v>89039000</v>
      </c>
      <c r="E38" s="93">
        <v>89039000</v>
      </c>
      <c r="F38" s="93">
        <v>0</v>
      </c>
      <c r="G38" s="93">
        <v>0</v>
      </c>
      <c r="H38" s="93">
        <v>0</v>
      </c>
      <c r="I38" s="93"/>
      <c r="J38" s="93"/>
      <c r="K38" s="93"/>
      <c r="L38" s="93"/>
      <c r="M38" s="93"/>
      <c r="N38" s="93"/>
      <c r="O38" s="93"/>
      <c r="P38" s="93"/>
      <c r="Q38" s="93"/>
      <c r="R38" s="93">
        <f>SUM(F38:Q38)</f>
        <v>0</v>
      </c>
      <c r="S38" s="93">
        <v>0</v>
      </c>
      <c r="T38" s="93">
        <v>0</v>
      </c>
      <c r="U38" s="93">
        <v>0</v>
      </c>
      <c r="V38" s="93"/>
      <c r="W38" s="93"/>
      <c r="X38" s="93"/>
      <c r="Y38" s="93"/>
      <c r="Z38" s="93"/>
      <c r="AA38" s="93"/>
      <c r="AB38" s="93"/>
      <c r="AC38" s="93"/>
      <c r="AD38" s="93"/>
      <c r="AE38" s="93">
        <f t="shared" ref="AE38:AE39" si="30">SUM(S38:AD38)</f>
        <v>0</v>
      </c>
      <c r="AF38" s="226"/>
    </row>
    <row r="39" spans="1:203" ht="18" customHeight="1" x14ac:dyDescent="0.2">
      <c r="A39" s="203" t="s">
        <v>241</v>
      </c>
      <c r="B39" s="113">
        <v>10</v>
      </c>
      <c r="C39" s="114" t="s">
        <v>242</v>
      </c>
      <c r="D39" s="93">
        <v>299916043.51999998</v>
      </c>
      <c r="E39" s="93">
        <v>299916043.51999998</v>
      </c>
      <c r="F39" s="93">
        <v>0</v>
      </c>
      <c r="G39" s="93">
        <v>299915917</v>
      </c>
      <c r="H39" s="93">
        <v>0</v>
      </c>
      <c r="I39" s="93"/>
      <c r="J39" s="93"/>
      <c r="K39" s="93"/>
      <c r="L39" s="93"/>
      <c r="M39" s="93"/>
      <c r="N39" s="93"/>
      <c r="O39" s="93"/>
      <c r="P39" s="93"/>
      <c r="Q39" s="93"/>
      <c r="R39" s="93">
        <f>SUM(F39:Q39)</f>
        <v>299915917</v>
      </c>
      <c r="S39" s="93">
        <v>0</v>
      </c>
      <c r="T39" s="93">
        <v>0</v>
      </c>
      <c r="U39" s="93">
        <v>299915917</v>
      </c>
      <c r="V39" s="93"/>
      <c r="W39" s="93"/>
      <c r="X39" s="93"/>
      <c r="Y39" s="93"/>
      <c r="Z39" s="93"/>
      <c r="AA39" s="93"/>
      <c r="AB39" s="93"/>
      <c r="AC39" s="93"/>
      <c r="AD39" s="93"/>
      <c r="AE39" s="93">
        <f t="shared" si="30"/>
        <v>299915917</v>
      </c>
      <c r="AF39" s="226"/>
    </row>
    <row r="40" spans="1:203" s="193" customFormat="1" ht="18" customHeight="1" x14ac:dyDescent="0.2">
      <c r="A40" s="192" t="s">
        <v>245</v>
      </c>
      <c r="B40" s="191"/>
      <c r="C40" s="190" t="s">
        <v>246</v>
      </c>
      <c r="D40" s="190">
        <f t="shared" ref="D40:S42" si="31">+D41</f>
        <v>50805991</v>
      </c>
      <c r="E40" s="190">
        <f t="shared" si="31"/>
        <v>50805991</v>
      </c>
      <c r="F40" s="190">
        <f t="shared" si="31"/>
        <v>0</v>
      </c>
      <c r="G40" s="190">
        <f t="shared" si="31"/>
        <v>0</v>
      </c>
      <c r="H40" s="190">
        <f t="shared" si="31"/>
        <v>6506080</v>
      </c>
      <c r="I40" s="190">
        <f t="shared" si="31"/>
        <v>0</v>
      </c>
      <c r="J40" s="190">
        <f t="shared" si="31"/>
        <v>0</v>
      </c>
      <c r="K40" s="190">
        <f t="shared" si="31"/>
        <v>0</v>
      </c>
      <c r="L40" s="190">
        <f t="shared" si="31"/>
        <v>0</v>
      </c>
      <c r="M40" s="190">
        <f t="shared" si="31"/>
        <v>0</v>
      </c>
      <c r="N40" s="190">
        <f t="shared" si="31"/>
        <v>0</v>
      </c>
      <c r="O40" s="190">
        <f t="shared" si="31"/>
        <v>0</v>
      </c>
      <c r="P40" s="190">
        <f t="shared" si="31"/>
        <v>0</v>
      </c>
      <c r="Q40" s="190">
        <f t="shared" si="31"/>
        <v>0</v>
      </c>
      <c r="R40" s="190">
        <f t="shared" si="31"/>
        <v>6506080</v>
      </c>
      <c r="S40" s="190">
        <f t="shared" si="31"/>
        <v>0</v>
      </c>
      <c r="T40" s="190">
        <f t="shared" ref="T40:AE42" si="32">+T41</f>
        <v>0</v>
      </c>
      <c r="U40" s="190">
        <f t="shared" si="32"/>
        <v>0</v>
      </c>
      <c r="V40" s="190">
        <f t="shared" si="32"/>
        <v>0</v>
      </c>
      <c r="W40" s="190">
        <f t="shared" si="32"/>
        <v>0</v>
      </c>
      <c r="X40" s="190">
        <f t="shared" si="32"/>
        <v>0</v>
      </c>
      <c r="Y40" s="190">
        <f t="shared" si="32"/>
        <v>0</v>
      </c>
      <c r="Z40" s="190">
        <f t="shared" si="32"/>
        <v>0</v>
      </c>
      <c r="AA40" s="190">
        <f t="shared" si="32"/>
        <v>0</v>
      </c>
      <c r="AB40" s="190">
        <f t="shared" si="32"/>
        <v>0</v>
      </c>
      <c r="AC40" s="190">
        <f t="shared" si="32"/>
        <v>0</v>
      </c>
      <c r="AD40" s="190">
        <f t="shared" si="32"/>
        <v>0</v>
      </c>
      <c r="AE40" s="190">
        <f t="shared" si="32"/>
        <v>0</v>
      </c>
      <c r="AF40" s="250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1"/>
      <c r="EO40" s="251"/>
      <c r="EP40" s="251"/>
      <c r="EQ40" s="251"/>
      <c r="ER40" s="251"/>
      <c r="ES40" s="251"/>
      <c r="ET40" s="251"/>
      <c r="EU40" s="251"/>
      <c r="EV40" s="251"/>
      <c r="EW40" s="251"/>
      <c r="EX40" s="251"/>
      <c r="EY40" s="251"/>
      <c r="EZ40" s="251"/>
      <c r="FA40" s="251"/>
      <c r="FB40" s="251"/>
      <c r="FC40" s="251"/>
      <c r="FD40" s="251"/>
      <c r="FE40" s="251"/>
      <c r="FF40" s="251"/>
      <c r="FG40" s="251"/>
      <c r="FH40" s="251"/>
      <c r="FI40" s="251"/>
      <c r="FJ40" s="251"/>
      <c r="FK40" s="251"/>
      <c r="FL40" s="251"/>
      <c r="FM40" s="251"/>
      <c r="FN40" s="251"/>
      <c r="FO40" s="251"/>
      <c r="FP40" s="251"/>
      <c r="FQ40" s="251"/>
      <c r="FR40" s="251"/>
      <c r="FS40" s="251"/>
      <c r="FT40" s="251"/>
      <c r="FU40" s="251"/>
      <c r="FV40" s="251"/>
      <c r="FW40" s="251"/>
      <c r="FX40" s="251"/>
      <c r="FY40" s="251"/>
      <c r="FZ40" s="251"/>
      <c r="GA40" s="251"/>
      <c r="GB40" s="251"/>
      <c r="GC40" s="251"/>
      <c r="GD40" s="251"/>
      <c r="GE40" s="251"/>
      <c r="GF40" s="251"/>
      <c r="GG40" s="251"/>
      <c r="GH40" s="251"/>
      <c r="GI40" s="251"/>
      <c r="GJ40" s="251"/>
      <c r="GK40" s="251"/>
      <c r="GL40" s="251"/>
      <c r="GM40" s="251"/>
      <c r="GN40" s="251"/>
      <c r="GO40" s="251"/>
      <c r="GP40" s="251"/>
      <c r="GQ40" s="251"/>
      <c r="GR40" s="251"/>
      <c r="GS40" s="251"/>
      <c r="GT40" s="251"/>
      <c r="GU40" s="251"/>
    </row>
    <row r="41" spans="1:203" s="174" customFormat="1" ht="18" customHeight="1" x14ac:dyDescent="0.2">
      <c r="A41" s="204" t="s">
        <v>247</v>
      </c>
      <c r="B41" s="205"/>
      <c r="C41" s="197" t="s">
        <v>248</v>
      </c>
      <c r="D41" s="109">
        <f t="shared" si="31"/>
        <v>50805991</v>
      </c>
      <c r="E41" s="109">
        <f t="shared" si="31"/>
        <v>50805991</v>
      </c>
      <c r="F41" s="109">
        <f>+F42</f>
        <v>0</v>
      </c>
      <c r="G41" s="109">
        <f>+G42</f>
        <v>0</v>
      </c>
      <c r="H41" s="109">
        <f t="shared" si="31"/>
        <v>6506080</v>
      </c>
      <c r="I41" s="109">
        <f t="shared" si="31"/>
        <v>0</v>
      </c>
      <c r="J41" s="109">
        <f t="shared" si="31"/>
        <v>0</v>
      </c>
      <c r="K41" s="109">
        <f t="shared" si="31"/>
        <v>0</v>
      </c>
      <c r="L41" s="206">
        <v>0</v>
      </c>
      <c r="M41" s="109">
        <f t="shared" si="31"/>
        <v>0</v>
      </c>
      <c r="N41" s="109">
        <f t="shared" si="31"/>
        <v>0</v>
      </c>
      <c r="O41" s="109">
        <f t="shared" si="31"/>
        <v>0</v>
      </c>
      <c r="P41" s="109">
        <f t="shared" si="31"/>
        <v>0</v>
      </c>
      <c r="Q41" s="109">
        <f t="shared" si="31"/>
        <v>0</v>
      </c>
      <c r="R41" s="109">
        <f>+R42</f>
        <v>6506080</v>
      </c>
      <c r="S41" s="109">
        <f t="shared" si="31"/>
        <v>0</v>
      </c>
      <c r="T41" s="109">
        <f t="shared" si="32"/>
        <v>0</v>
      </c>
      <c r="U41" s="109">
        <f t="shared" si="32"/>
        <v>0</v>
      </c>
      <c r="V41" s="109">
        <f t="shared" si="32"/>
        <v>0</v>
      </c>
      <c r="W41" s="109">
        <f t="shared" si="32"/>
        <v>0</v>
      </c>
      <c r="X41" s="109">
        <f t="shared" si="32"/>
        <v>0</v>
      </c>
      <c r="Y41" s="109">
        <f t="shared" si="32"/>
        <v>0</v>
      </c>
      <c r="Z41" s="109">
        <f t="shared" si="32"/>
        <v>0</v>
      </c>
      <c r="AA41" s="109">
        <f t="shared" si="32"/>
        <v>0</v>
      </c>
      <c r="AB41" s="109">
        <f t="shared" si="32"/>
        <v>0</v>
      </c>
      <c r="AC41" s="109">
        <f t="shared" si="32"/>
        <v>0</v>
      </c>
      <c r="AD41" s="109">
        <f t="shared" si="32"/>
        <v>0</v>
      </c>
      <c r="AE41" s="109">
        <f>+AE42</f>
        <v>0</v>
      </c>
      <c r="AF41" s="226"/>
      <c r="AG41" s="233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8"/>
      <c r="AY41" s="228"/>
      <c r="AZ41" s="228"/>
      <c r="BA41" s="228"/>
      <c r="BB41" s="228"/>
      <c r="BC41" s="228"/>
      <c r="BD41" s="228"/>
      <c r="BE41" s="228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28"/>
      <c r="BQ41" s="228"/>
      <c r="BR41" s="228"/>
      <c r="BS41" s="228"/>
      <c r="BT41" s="228"/>
      <c r="BU41" s="228"/>
      <c r="BV41" s="228"/>
      <c r="BW41" s="228"/>
      <c r="BX41" s="228"/>
      <c r="BY41" s="228"/>
      <c r="BZ41" s="228"/>
      <c r="CA41" s="228"/>
      <c r="CB41" s="228"/>
      <c r="CC41" s="228"/>
      <c r="CD41" s="228"/>
      <c r="CE41" s="228"/>
      <c r="CF41" s="228"/>
      <c r="CG41" s="228"/>
      <c r="CH41" s="228"/>
      <c r="CI41" s="228"/>
      <c r="CJ41" s="228"/>
      <c r="CK41" s="228"/>
      <c r="CL41" s="228"/>
      <c r="CM41" s="228"/>
      <c r="CN41" s="228"/>
      <c r="CO41" s="228"/>
      <c r="CP41" s="228"/>
      <c r="CQ41" s="228"/>
      <c r="CR41" s="228"/>
      <c r="CS41" s="228"/>
      <c r="CT41" s="228"/>
      <c r="CU41" s="228"/>
      <c r="CV41" s="228"/>
      <c r="CW41" s="228"/>
      <c r="CX41" s="228"/>
      <c r="CY41" s="228"/>
      <c r="CZ41" s="228"/>
      <c r="DA41" s="228"/>
      <c r="DB41" s="228"/>
      <c r="DC41" s="228"/>
      <c r="DD41" s="228"/>
      <c r="DE41" s="228"/>
      <c r="DF41" s="228"/>
      <c r="DG41" s="228"/>
      <c r="DH41" s="228"/>
      <c r="DI41" s="228"/>
      <c r="DJ41" s="228"/>
      <c r="DK41" s="228"/>
      <c r="DL41" s="228"/>
      <c r="DM41" s="228"/>
      <c r="DN41" s="228"/>
      <c r="DO41" s="228"/>
      <c r="DP41" s="228"/>
      <c r="DQ41" s="228"/>
      <c r="DR41" s="228"/>
      <c r="DS41" s="228"/>
      <c r="DT41" s="228"/>
      <c r="DU41" s="228"/>
      <c r="DV41" s="228"/>
      <c r="DW41" s="228"/>
      <c r="DX41" s="228"/>
      <c r="DY41" s="228"/>
      <c r="DZ41" s="228"/>
      <c r="EA41" s="228"/>
      <c r="EB41" s="228"/>
      <c r="EC41" s="228"/>
      <c r="ED41" s="228"/>
      <c r="EE41" s="228"/>
      <c r="EF41" s="228"/>
      <c r="EG41" s="228"/>
      <c r="EH41" s="228"/>
      <c r="EI41" s="228"/>
      <c r="EJ41" s="228"/>
      <c r="EK41" s="228"/>
      <c r="EL41" s="228"/>
      <c r="EM41" s="228"/>
      <c r="EN41" s="228"/>
      <c r="EO41" s="228"/>
      <c r="EP41" s="228"/>
      <c r="EQ41" s="228"/>
      <c r="ER41" s="228"/>
      <c r="ES41" s="228"/>
      <c r="ET41" s="228"/>
      <c r="EU41" s="228"/>
      <c r="EV41" s="228"/>
      <c r="EW41" s="228"/>
      <c r="EX41" s="228"/>
      <c r="EY41" s="228"/>
      <c r="EZ41" s="228"/>
      <c r="FA41" s="228"/>
      <c r="FB41" s="228"/>
      <c r="FC41" s="228"/>
      <c r="FD41" s="228"/>
      <c r="FE41" s="228"/>
      <c r="FF41" s="228"/>
      <c r="FG41" s="228"/>
      <c r="FH41" s="228"/>
      <c r="FI41" s="228"/>
      <c r="FJ41" s="228"/>
      <c r="FK41" s="228"/>
      <c r="FL41" s="228"/>
      <c r="FM41" s="228"/>
      <c r="FN41" s="228"/>
      <c r="FO41" s="228"/>
      <c r="FP41" s="228"/>
      <c r="FQ41" s="228"/>
      <c r="FR41" s="228"/>
      <c r="FS41" s="228"/>
      <c r="FT41" s="228"/>
      <c r="FU41" s="228"/>
      <c r="FV41" s="228"/>
      <c r="FW41" s="228"/>
      <c r="FX41" s="228"/>
      <c r="FY41" s="228"/>
      <c r="FZ41" s="228"/>
      <c r="GA41" s="228"/>
      <c r="GB41" s="228"/>
      <c r="GC41" s="228"/>
      <c r="GD41" s="228"/>
      <c r="GE41" s="228"/>
      <c r="GF41" s="228"/>
      <c r="GG41" s="228"/>
      <c r="GH41" s="228"/>
      <c r="GI41" s="228"/>
      <c r="GJ41" s="228"/>
      <c r="GK41" s="228"/>
      <c r="GL41" s="228"/>
      <c r="GM41" s="228"/>
      <c r="GN41" s="228"/>
      <c r="GO41" s="228"/>
      <c r="GP41" s="228"/>
      <c r="GQ41" s="228"/>
      <c r="GR41" s="228"/>
      <c r="GS41" s="228"/>
      <c r="GT41" s="228"/>
      <c r="GU41" s="228"/>
    </row>
    <row r="42" spans="1:203" ht="18" customHeight="1" x14ac:dyDescent="0.2">
      <c r="A42" s="109" t="s">
        <v>249</v>
      </c>
      <c r="B42" s="196"/>
      <c r="C42" s="200" t="s">
        <v>250</v>
      </c>
      <c r="D42" s="109">
        <f t="shared" si="31"/>
        <v>50805991</v>
      </c>
      <c r="E42" s="109">
        <f t="shared" si="31"/>
        <v>50805991</v>
      </c>
      <c r="F42" s="109">
        <f>+F43</f>
        <v>0</v>
      </c>
      <c r="G42" s="109">
        <f>+G43</f>
        <v>0</v>
      </c>
      <c r="H42" s="109">
        <f t="shared" si="31"/>
        <v>6506080</v>
      </c>
      <c r="I42" s="109">
        <f t="shared" si="31"/>
        <v>0</v>
      </c>
      <c r="J42" s="109">
        <f t="shared" si="31"/>
        <v>0</v>
      </c>
      <c r="K42" s="109">
        <f t="shared" si="31"/>
        <v>0</v>
      </c>
      <c r="L42" s="109">
        <f t="shared" si="31"/>
        <v>0</v>
      </c>
      <c r="M42" s="109">
        <f t="shared" si="31"/>
        <v>0</v>
      </c>
      <c r="N42" s="109">
        <f t="shared" si="31"/>
        <v>0</v>
      </c>
      <c r="O42" s="109">
        <f t="shared" si="31"/>
        <v>0</v>
      </c>
      <c r="P42" s="109">
        <f t="shared" si="31"/>
        <v>0</v>
      </c>
      <c r="Q42" s="109">
        <f t="shared" si="31"/>
        <v>0</v>
      </c>
      <c r="R42" s="109">
        <f>+R43</f>
        <v>6506080</v>
      </c>
      <c r="S42" s="109">
        <f t="shared" si="31"/>
        <v>0</v>
      </c>
      <c r="T42" s="109">
        <f t="shared" si="32"/>
        <v>0</v>
      </c>
      <c r="U42" s="109">
        <f t="shared" si="32"/>
        <v>0</v>
      </c>
      <c r="V42" s="109">
        <f t="shared" si="32"/>
        <v>0</v>
      </c>
      <c r="W42" s="109">
        <f t="shared" si="32"/>
        <v>0</v>
      </c>
      <c r="X42" s="109">
        <f t="shared" si="32"/>
        <v>0</v>
      </c>
      <c r="Y42" s="109">
        <f t="shared" si="32"/>
        <v>0</v>
      </c>
      <c r="Z42" s="109">
        <f t="shared" si="32"/>
        <v>0</v>
      </c>
      <c r="AA42" s="109">
        <f t="shared" si="32"/>
        <v>0</v>
      </c>
      <c r="AB42" s="109">
        <f t="shared" si="32"/>
        <v>0</v>
      </c>
      <c r="AC42" s="109">
        <f t="shared" si="32"/>
        <v>0</v>
      </c>
      <c r="AD42" s="109">
        <f t="shared" si="32"/>
        <v>0</v>
      </c>
      <c r="AE42" s="109">
        <f>+AE43</f>
        <v>0</v>
      </c>
      <c r="AF42" s="226"/>
      <c r="AG42" s="233"/>
    </row>
    <row r="43" spans="1:203" ht="23.25" customHeight="1" x14ac:dyDescent="0.2">
      <c r="A43" s="145" t="s">
        <v>251</v>
      </c>
      <c r="B43" s="146"/>
      <c r="C43" s="158" t="s">
        <v>252</v>
      </c>
      <c r="D43" s="145">
        <f>SUM(D44)</f>
        <v>50805991</v>
      </c>
      <c r="E43" s="145">
        <f t="shared" ref="E43:AE43" si="33">SUM(E44:E44)</f>
        <v>50805991</v>
      </c>
      <c r="F43" s="145">
        <f t="shared" si="33"/>
        <v>0</v>
      </c>
      <c r="G43" s="145">
        <f>SUM(G44:G44)</f>
        <v>0</v>
      </c>
      <c r="H43" s="145">
        <f t="shared" si="33"/>
        <v>6506080</v>
      </c>
      <c r="I43" s="145">
        <f t="shared" si="33"/>
        <v>0</v>
      </c>
      <c r="J43" s="145">
        <f t="shared" si="33"/>
        <v>0</v>
      </c>
      <c r="K43" s="145">
        <f t="shared" si="33"/>
        <v>0</v>
      </c>
      <c r="L43" s="145">
        <f t="shared" si="33"/>
        <v>0</v>
      </c>
      <c r="M43" s="145">
        <f t="shared" si="33"/>
        <v>0</v>
      </c>
      <c r="N43" s="145">
        <f t="shared" si="33"/>
        <v>0</v>
      </c>
      <c r="O43" s="145">
        <f t="shared" si="33"/>
        <v>0</v>
      </c>
      <c r="P43" s="145">
        <f t="shared" si="33"/>
        <v>0</v>
      </c>
      <c r="Q43" s="145">
        <f t="shared" si="33"/>
        <v>0</v>
      </c>
      <c r="R43" s="145">
        <f t="shared" si="33"/>
        <v>6506080</v>
      </c>
      <c r="S43" s="145">
        <f t="shared" si="33"/>
        <v>0</v>
      </c>
      <c r="T43" s="145">
        <f t="shared" si="33"/>
        <v>0</v>
      </c>
      <c r="U43" s="145">
        <f t="shared" si="33"/>
        <v>0</v>
      </c>
      <c r="V43" s="145">
        <f t="shared" si="33"/>
        <v>0</v>
      </c>
      <c r="W43" s="145">
        <f t="shared" si="33"/>
        <v>0</v>
      </c>
      <c r="X43" s="145">
        <f t="shared" si="33"/>
        <v>0</v>
      </c>
      <c r="Y43" s="145">
        <f t="shared" si="33"/>
        <v>0</v>
      </c>
      <c r="Z43" s="145">
        <f t="shared" si="33"/>
        <v>0</v>
      </c>
      <c r="AA43" s="145">
        <f t="shared" si="33"/>
        <v>0</v>
      </c>
      <c r="AB43" s="145">
        <f t="shared" si="33"/>
        <v>0</v>
      </c>
      <c r="AC43" s="145">
        <f t="shared" si="33"/>
        <v>0</v>
      </c>
      <c r="AD43" s="145">
        <f t="shared" si="33"/>
        <v>0</v>
      </c>
      <c r="AE43" s="145">
        <f t="shared" si="33"/>
        <v>0</v>
      </c>
      <c r="AF43" s="226"/>
      <c r="AG43" s="233"/>
    </row>
    <row r="44" spans="1:203" ht="18" customHeight="1" x14ac:dyDescent="0.2">
      <c r="A44" s="93" t="s">
        <v>255</v>
      </c>
      <c r="B44" s="113" t="s">
        <v>74</v>
      </c>
      <c r="C44" s="123" t="s">
        <v>256</v>
      </c>
      <c r="D44" s="93">
        <v>50805991</v>
      </c>
      <c r="E44" s="93">
        <v>50805991</v>
      </c>
      <c r="F44" s="93">
        <v>0</v>
      </c>
      <c r="G44" s="93">
        <v>0</v>
      </c>
      <c r="H44" s="93">
        <v>6506080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  <c r="R44" s="93">
        <f>SUM(F44:Q44)</f>
        <v>6506080</v>
      </c>
      <c r="S44" s="93">
        <v>0</v>
      </c>
      <c r="T44" s="93">
        <v>0</v>
      </c>
      <c r="U44" s="93">
        <v>0</v>
      </c>
      <c r="V44" s="93">
        <v>0</v>
      </c>
      <c r="W44" s="93">
        <v>0</v>
      </c>
      <c r="X44" s="93">
        <v>0</v>
      </c>
      <c r="Y44" s="93">
        <v>0</v>
      </c>
      <c r="Z44" s="93">
        <v>0</v>
      </c>
      <c r="AA44" s="93">
        <v>0</v>
      </c>
      <c r="AB44" s="93">
        <v>0</v>
      </c>
      <c r="AC44" s="93">
        <v>0</v>
      </c>
      <c r="AD44" s="93">
        <v>0</v>
      </c>
      <c r="AE44" s="93">
        <f>SUM(S44:AD44)</f>
        <v>0</v>
      </c>
      <c r="AF44" s="226"/>
      <c r="AG44" s="233"/>
    </row>
    <row r="45" spans="1:203" ht="18" customHeight="1" x14ac:dyDescent="0.2">
      <c r="A45" s="165" t="s">
        <v>299</v>
      </c>
      <c r="B45" s="166"/>
      <c r="C45" s="167" t="s">
        <v>300</v>
      </c>
      <c r="D45" s="167">
        <f t="shared" ref="D45:AE45" si="34">SUM(D46:D56)</f>
        <v>109428877721.91998</v>
      </c>
      <c r="E45" s="167">
        <f t="shared" si="34"/>
        <v>108334894459.97998</v>
      </c>
      <c r="F45" s="167">
        <f t="shared" si="34"/>
        <v>50817369000.029999</v>
      </c>
      <c r="G45" s="167">
        <f>SUM(G46:G56)</f>
        <v>22784414121.920002</v>
      </c>
      <c r="H45" s="167">
        <f t="shared" si="34"/>
        <v>4919577427.1000004</v>
      </c>
      <c r="I45" s="167">
        <f t="shared" si="34"/>
        <v>0</v>
      </c>
      <c r="J45" s="167">
        <f t="shared" si="34"/>
        <v>0</v>
      </c>
      <c r="K45" s="167">
        <f t="shared" si="34"/>
        <v>0</v>
      </c>
      <c r="L45" s="167">
        <f t="shared" si="34"/>
        <v>0</v>
      </c>
      <c r="M45" s="167">
        <f t="shared" si="34"/>
        <v>0</v>
      </c>
      <c r="N45" s="167">
        <f t="shared" si="34"/>
        <v>0</v>
      </c>
      <c r="O45" s="167">
        <f t="shared" si="34"/>
        <v>0</v>
      </c>
      <c r="P45" s="167">
        <f t="shared" si="34"/>
        <v>0</v>
      </c>
      <c r="Q45" s="167">
        <f t="shared" si="34"/>
        <v>0</v>
      </c>
      <c r="R45" s="167">
        <f t="shared" si="34"/>
        <v>78521360549.050018</v>
      </c>
      <c r="S45" s="167">
        <f>SUM(S46:S56)</f>
        <v>43223952811.139999</v>
      </c>
      <c r="T45" s="167">
        <f t="shared" si="34"/>
        <v>17935047785.34</v>
      </c>
      <c r="U45" s="167">
        <f t="shared" si="34"/>
        <v>15467709152.540001</v>
      </c>
      <c r="V45" s="167">
        <f t="shared" si="34"/>
        <v>0</v>
      </c>
      <c r="W45" s="167">
        <f t="shared" si="34"/>
        <v>0</v>
      </c>
      <c r="X45" s="167">
        <f t="shared" si="34"/>
        <v>0</v>
      </c>
      <c r="Y45" s="167">
        <f t="shared" si="34"/>
        <v>0</v>
      </c>
      <c r="Z45" s="167">
        <f t="shared" si="34"/>
        <v>0</v>
      </c>
      <c r="AA45" s="167">
        <f t="shared" si="34"/>
        <v>0</v>
      </c>
      <c r="AB45" s="167">
        <f t="shared" si="34"/>
        <v>0</v>
      </c>
      <c r="AC45" s="167">
        <f t="shared" si="34"/>
        <v>0</v>
      </c>
      <c r="AD45" s="167">
        <f t="shared" si="34"/>
        <v>0</v>
      </c>
      <c r="AE45" s="167">
        <f t="shared" si="34"/>
        <v>76626709749.02002</v>
      </c>
      <c r="AF45" s="248"/>
      <c r="AG45" s="233"/>
    </row>
    <row r="46" spans="1:203" ht="18" customHeight="1" x14ac:dyDescent="0.25">
      <c r="A46" s="121" t="s">
        <v>301</v>
      </c>
      <c r="B46" s="113">
        <v>10</v>
      </c>
      <c r="C46" s="207" t="s">
        <v>302</v>
      </c>
      <c r="D46" s="93">
        <v>287102990</v>
      </c>
      <c r="E46" s="93">
        <v>287102990</v>
      </c>
      <c r="F46" s="93">
        <v>242331122</v>
      </c>
      <c r="G46" s="93">
        <v>23741345</v>
      </c>
      <c r="H46" s="93">
        <v>3449680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  <c r="R46" s="93">
        <f>SUM(F46:Q46)</f>
        <v>269522147</v>
      </c>
      <c r="S46" s="93">
        <v>126794642</v>
      </c>
      <c r="T46" s="93">
        <v>133681646</v>
      </c>
      <c r="U46" s="93">
        <v>7213509</v>
      </c>
      <c r="V46" s="93">
        <v>0</v>
      </c>
      <c r="W46" s="93">
        <v>0</v>
      </c>
      <c r="X46" s="93">
        <v>0</v>
      </c>
      <c r="Y46" s="93">
        <v>0</v>
      </c>
      <c r="Z46" s="93">
        <v>0</v>
      </c>
      <c r="AA46" s="93">
        <v>0</v>
      </c>
      <c r="AB46" s="93">
        <v>0</v>
      </c>
      <c r="AC46" s="93">
        <v>0</v>
      </c>
      <c r="AD46" s="93">
        <v>0</v>
      </c>
      <c r="AE46" s="93">
        <f>SUM(S46:AD46)</f>
        <v>267689797</v>
      </c>
      <c r="AF46" s="252"/>
      <c r="AG46" s="254"/>
      <c r="AH46" s="255"/>
    </row>
    <row r="47" spans="1:203" ht="18" customHeight="1" x14ac:dyDescent="0.25">
      <c r="A47" s="121" t="s">
        <v>303</v>
      </c>
      <c r="B47" s="113">
        <v>10</v>
      </c>
      <c r="C47" s="207" t="s">
        <v>302</v>
      </c>
      <c r="D47" s="93">
        <v>1714875789.95</v>
      </c>
      <c r="E47" s="93">
        <v>1713435789.95</v>
      </c>
      <c r="F47" s="93">
        <v>1425091159.01</v>
      </c>
      <c r="G47" s="93">
        <v>144589477.37</v>
      </c>
      <c r="H47" s="93">
        <v>33808015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  <c r="R47" s="93">
        <f>SUM(F47:Q47)</f>
        <v>1603488651.3800001</v>
      </c>
      <c r="S47" s="93">
        <v>759000703.67999995</v>
      </c>
      <c r="T47" s="93">
        <v>742161429.37</v>
      </c>
      <c r="U47" s="93">
        <v>79878103.329999998</v>
      </c>
      <c r="V47" s="93">
        <v>0</v>
      </c>
      <c r="W47" s="93">
        <v>0</v>
      </c>
      <c r="X47" s="93">
        <v>0</v>
      </c>
      <c r="Y47" s="93">
        <v>0</v>
      </c>
      <c r="Z47" s="93">
        <v>0</v>
      </c>
      <c r="AA47" s="93">
        <v>0</v>
      </c>
      <c r="AB47" s="93">
        <v>0</v>
      </c>
      <c r="AC47" s="93">
        <v>0</v>
      </c>
      <c r="AD47" s="93">
        <v>0</v>
      </c>
      <c r="AE47" s="93">
        <f t="shared" ref="AE47:AE56" si="35">SUM(S47:AD47)</f>
        <v>1581040236.3799999</v>
      </c>
      <c r="AF47" s="252"/>
      <c r="AG47" s="254"/>
      <c r="AH47" s="255"/>
    </row>
    <row r="48" spans="1:203" ht="18" customHeight="1" x14ac:dyDescent="0.25">
      <c r="A48" s="121" t="s">
        <v>304</v>
      </c>
      <c r="B48" s="113">
        <v>10</v>
      </c>
      <c r="C48" s="207" t="s">
        <v>302</v>
      </c>
      <c r="D48" s="93">
        <v>223569985</v>
      </c>
      <c r="E48" s="93">
        <v>223569985</v>
      </c>
      <c r="F48" s="93">
        <v>207048734</v>
      </c>
      <c r="G48" s="93">
        <v>4847425</v>
      </c>
      <c r="H48" s="93">
        <v>1935110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  <c r="R48" s="93">
        <f>SUM(F48:Q48)</f>
        <v>213831269</v>
      </c>
      <c r="S48" s="93">
        <v>199862067</v>
      </c>
      <c r="T48" s="93">
        <v>11106667</v>
      </c>
      <c r="U48" s="93">
        <v>927425</v>
      </c>
      <c r="V48" s="93">
        <v>0</v>
      </c>
      <c r="W48" s="93">
        <v>0</v>
      </c>
      <c r="X48" s="93">
        <v>0</v>
      </c>
      <c r="Y48" s="93">
        <v>0</v>
      </c>
      <c r="Z48" s="93">
        <v>0</v>
      </c>
      <c r="AA48" s="93">
        <v>0</v>
      </c>
      <c r="AB48" s="93">
        <v>0</v>
      </c>
      <c r="AC48" s="93">
        <v>0</v>
      </c>
      <c r="AD48" s="93">
        <v>0</v>
      </c>
      <c r="AE48" s="93">
        <f t="shared" si="35"/>
        <v>211896159</v>
      </c>
      <c r="AF48" s="252"/>
      <c r="AG48" s="254"/>
      <c r="AH48" s="255"/>
    </row>
    <row r="49" spans="1:203" ht="18" customHeight="1" x14ac:dyDescent="0.25">
      <c r="A49" s="121" t="s">
        <v>305</v>
      </c>
      <c r="B49" s="113">
        <v>10</v>
      </c>
      <c r="C49" s="207" t="s">
        <v>302</v>
      </c>
      <c r="D49" s="93">
        <v>749619577.36000001</v>
      </c>
      <c r="E49" s="93">
        <v>749619577.36000001</v>
      </c>
      <c r="F49" s="93">
        <v>376872657</v>
      </c>
      <c r="G49" s="93">
        <v>309279488</v>
      </c>
      <c r="H49" s="93">
        <v>41000000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f>SUM(F49:Q49)</f>
        <v>727152145</v>
      </c>
      <c r="S49" s="93">
        <v>266530732</v>
      </c>
      <c r="T49" s="93">
        <v>367371113</v>
      </c>
      <c r="U49" s="93">
        <v>93250300</v>
      </c>
      <c r="V49" s="93">
        <v>0</v>
      </c>
      <c r="W49" s="93">
        <v>0</v>
      </c>
      <c r="X49" s="93">
        <v>0</v>
      </c>
      <c r="Y49" s="93">
        <v>0</v>
      </c>
      <c r="Z49" s="93">
        <v>0</v>
      </c>
      <c r="AA49" s="93">
        <v>0</v>
      </c>
      <c r="AB49" s="93">
        <v>0</v>
      </c>
      <c r="AC49" s="93">
        <v>0</v>
      </c>
      <c r="AD49" s="93">
        <v>0</v>
      </c>
      <c r="AE49" s="93">
        <f t="shared" si="35"/>
        <v>727152145</v>
      </c>
      <c r="AF49" s="252"/>
      <c r="AG49" s="254"/>
      <c r="AH49" s="255"/>
    </row>
    <row r="50" spans="1:203" ht="18" customHeight="1" x14ac:dyDescent="0.25">
      <c r="A50" s="93" t="s">
        <v>306</v>
      </c>
      <c r="B50" s="113">
        <v>10</v>
      </c>
      <c r="C50" s="207" t="s">
        <v>302</v>
      </c>
      <c r="D50" s="93">
        <v>90267332824.699997</v>
      </c>
      <c r="E50" s="93">
        <v>89319327096.209991</v>
      </c>
      <c r="F50" s="93">
        <v>37930608002.489998</v>
      </c>
      <c r="G50" s="93">
        <v>18176657994.040001</v>
      </c>
      <c r="H50" s="93">
        <v>4731302494.3500004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  <c r="R50" s="93">
        <f>SUM(F50:Q50)</f>
        <v>60838568490.879997</v>
      </c>
      <c r="S50" s="93">
        <v>32809390444.02</v>
      </c>
      <c r="T50" s="93">
        <v>12819210852.48</v>
      </c>
      <c r="U50" s="93">
        <v>13385602028.35</v>
      </c>
      <c r="V50" s="93">
        <v>0</v>
      </c>
      <c r="W50" s="93">
        <v>0</v>
      </c>
      <c r="X50" s="93">
        <v>0</v>
      </c>
      <c r="Y50" s="93">
        <v>0</v>
      </c>
      <c r="Z50" s="93">
        <v>0</v>
      </c>
      <c r="AA50" s="93">
        <v>0</v>
      </c>
      <c r="AB50" s="93">
        <v>0</v>
      </c>
      <c r="AC50" s="93">
        <v>0</v>
      </c>
      <c r="AD50" s="93">
        <v>0</v>
      </c>
      <c r="AE50" s="93">
        <f t="shared" si="35"/>
        <v>59014203324.849998</v>
      </c>
      <c r="AF50" s="252"/>
      <c r="AG50" s="254"/>
      <c r="AH50" s="255"/>
    </row>
    <row r="51" spans="1:203" s="174" customFormat="1" ht="18" customHeight="1" x14ac:dyDescent="0.25">
      <c r="A51" s="93" t="s">
        <v>307</v>
      </c>
      <c r="B51" s="113">
        <v>10</v>
      </c>
      <c r="C51" s="207" t="s">
        <v>302</v>
      </c>
      <c r="D51" s="93">
        <v>12691553936.9</v>
      </c>
      <c r="E51" s="93">
        <v>12561008070.779999</v>
      </c>
      <c r="F51" s="93">
        <v>8777551605.25</v>
      </c>
      <c r="G51" s="93">
        <v>2929167050.7399998</v>
      </c>
      <c r="H51" s="93">
        <v>98476157.75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3">
        <v>0</v>
      </c>
      <c r="R51" s="93">
        <f t="shared" ref="R51:R53" si="36">SUM(F51:Q51)</f>
        <v>11805194813.74</v>
      </c>
      <c r="S51" s="93">
        <v>7473614301.75</v>
      </c>
      <c r="T51" s="93">
        <v>2997058266.73</v>
      </c>
      <c r="U51" s="93">
        <v>1292064656.26</v>
      </c>
      <c r="V51" s="93">
        <v>0</v>
      </c>
      <c r="W51" s="93">
        <v>0</v>
      </c>
      <c r="X51" s="93">
        <v>0</v>
      </c>
      <c r="Y51" s="93">
        <v>0</v>
      </c>
      <c r="Z51" s="93">
        <v>0</v>
      </c>
      <c r="AA51" s="93">
        <v>0</v>
      </c>
      <c r="AB51" s="93">
        <v>0</v>
      </c>
      <c r="AC51" s="93">
        <v>0</v>
      </c>
      <c r="AD51" s="93">
        <v>0</v>
      </c>
      <c r="AE51" s="93">
        <f t="shared" si="35"/>
        <v>11762737224.74</v>
      </c>
      <c r="AF51" s="252"/>
      <c r="AG51" s="254"/>
      <c r="AH51" s="255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8"/>
      <c r="AU51" s="228"/>
      <c r="AV51" s="228"/>
      <c r="AW51" s="228"/>
      <c r="AX51" s="228"/>
      <c r="AY51" s="228"/>
      <c r="AZ51" s="228"/>
      <c r="BA51" s="228"/>
      <c r="BB51" s="228"/>
      <c r="BC51" s="228"/>
      <c r="BD51" s="228"/>
      <c r="BE51" s="228"/>
      <c r="BF51" s="228"/>
      <c r="BG51" s="228"/>
      <c r="BH51" s="228"/>
      <c r="BI51" s="228"/>
      <c r="BJ51" s="228"/>
      <c r="BK51" s="228"/>
      <c r="BL51" s="228"/>
      <c r="BM51" s="228"/>
      <c r="BN51" s="228"/>
      <c r="BO51" s="228"/>
      <c r="BP51" s="228"/>
      <c r="BQ51" s="228"/>
      <c r="BR51" s="228"/>
      <c r="BS51" s="228"/>
      <c r="BT51" s="228"/>
      <c r="BU51" s="228"/>
      <c r="BV51" s="228"/>
      <c r="BW51" s="228"/>
      <c r="BX51" s="228"/>
      <c r="BY51" s="228"/>
      <c r="BZ51" s="228"/>
      <c r="CA51" s="228"/>
      <c r="CB51" s="228"/>
      <c r="CC51" s="228"/>
      <c r="CD51" s="228"/>
      <c r="CE51" s="228"/>
      <c r="CF51" s="228"/>
      <c r="CG51" s="228"/>
      <c r="CH51" s="228"/>
      <c r="CI51" s="228"/>
      <c r="CJ51" s="228"/>
      <c r="CK51" s="228"/>
      <c r="CL51" s="228"/>
      <c r="CM51" s="228"/>
      <c r="CN51" s="228"/>
      <c r="CO51" s="228"/>
      <c r="CP51" s="228"/>
      <c r="CQ51" s="228"/>
      <c r="CR51" s="228"/>
      <c r="CS51" s="228"/>
      <c r="CT51" s="228"/>
      <c r="CU51" s="228"/>
      <c r="CV51" s="228"/>
      <c r="CW51" s="228"/>
      <c r="CX51" s="228"/>
      <c r="CY51" s="228"/>
      <c r="CZ51" s="228"/>
      <c r="DA51" s="228"/>
      <c r="DB51" s="228"/>
      <c r="DC51" s="228"/>
      <c r="DD51" s="228"/>
      <c r="DE51" s="228"/>
      <c r="DF51" s="228"/>
      <c r="DG51" s="228"/>
      <c r="DH51" s="228"/>
      <c r="DI51" s="228"/>
      <c r="DJ51" s="228"/>
      <c r="DK51" s="228"/>
      <c r="DL51" s="228"/>
      <c r="DM51" s="228"/>
      <c r="DN51" s="228"/>
      <c r="DO51" s="228"/>
      <c r="DP51" s="228"/>
      <c r="DQ51" s="228"/>
      <c r="DR51" s="228"/>
      <c r="DS51" s="228"/>
      <c r="DT51" s="228"/>
      <c r="DU51" s="228"/>
      <c r="DV51" s="228"/>
      <c r="DW51" s="228"/>
      <c r="DX51" s="228"/>
      <c r="DY51" s="228"/>
      <c r="DZ51" s="228"/>
      <c r="EA51" s="228"/>
      <c r="EB51" s="228"/>
      <c r="EC51" s="228"/>
      <c r="ED51" s="228"/>
      <c r="EE51" s="228"/>
      <c r="EF51" s="228"/>
      <c r="EG51" s="228"/>
      <c r="EH51" s="228"/>
      <c r="EI51" s="228"/>
      <c r="EJ51" s="228"/>
      <c r="EK51" s="228"/>
      <c r="EL51" s="228"/>
      <c r="EM51" s="228"/>
      <c r="EN51" s="228"/>
      <c r="EO51" s="228"/>
      <c r="EP51" s="228"/>
      <c r="EQ51" s="228"/>
      <c r="ER51" s="228"/>
      <c r="ES51" s="228"/>
      <c r="ET51" s="228"/>
      <c r="EU51" s="228"/>
      <c r="EV51" s="228"/>
      <c r="EW51" s="228"/>
      <c r="EX51" s="228"/>
      <c r="EY51" s="228"/>
      <c r="EZ51" s="228"/>
      <c r="FA51" s="228"/>
      <c r="FB51" s="228"/>
      <c r="FC51" s="228"/>
      <c r="FD51" s="228"/>
      <c r="FE51" s="228"/>
      <c r="FF51" s="228"/>
      <c r="FG51" s="228"/>
      <c r="FH51" s="228"/>
      <c r="FI51" s="228"/>
      <c r="FJ51" s="228"/>
      <c r="FK51" s="228"/>
      <c r="FL51" s="228"/>
      <c r="FM51" s="228"/>
      <c r="FN51" s="228"/>
      <c r="FO51" s="228"/>
      <c r="FP51" s="228"/>
      <c r="FQ51" s="228"/>
      <c r="FR51" s="228"/>
      <c r="FS51" s="228"/>
      <c r="FT51" s="228"/>
      <c r="FU51" s="228"/>
      <c r="FV51" s="228"/>
      <c r="FW51" s="228"/>
      <c r="FX51" s="228"/>
      <c r="FY51" s="228"/>
      <c r="FZ51" s="228"/>
      <c r="GA51" s="228"/>
      <c r="GB51" s="228"/>
      <c r="GC51" s="228"/>
      <c r="GD51" s="228"/>
      <c r="GE51" s="228"/>
      <c r="GF51" s="228"/>
      <c r="GG51" s="228"/>
      <c r="GH51" s="228"/>
      <c r="GI51" s="228"/>
      <c r="GJ51" s="228"/>
      <c r="GK51" s="228"/>
      <c r="GL51" s="228"/>
      <c r="GM51" s="228"/>
      <c r="GN51" s="228"/>
      <c r="GO51" s="228"/>
      <c r="GP51" s="228"/>
      <c r="GQ51" s="228"/>
      <c r="GR51" s="228"/>
      <c r="GS51" s="228"/>
      <c r="GT51" s="228"/>
      <c r="GU51" s="228"/>
    </row>
    <row r="52" spans="1:203" ht="18" customHeight="1" x14ac:dyDescent="0.25">
      <c r="A52" s="93" t="s">
        <v>308</v>
      </c>
      <c r="B52" s="113">
        <v>10</v>
      </c>
      <c r="C52" s="207" t="s">
        <v>302</v>
      </c>
      <c r="D52" s="93">
        <v>18049966</v>
      </c>
      <c r="E52" s="93">
        <v>4058299</v>
      </c>
      <c r="F52" s="93">
        <v>4030333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0</v>
      </c>
      <c r="O52" s="93">
        <v>0</v>
      </c>
      <c r="P52" s="93">
        <v>0</v>
      </c>
      <c r="Q52" s="93">
        <v>0</v>
      </c>
      <c r="R52" s="93">
        <f t="shared" si="36"/>
        <v>4030333</v>
      </c>
      <c r="S52" s="93">
        <v>3422000</v>
      </c>
      <c r="T52" s="93">
        <v>608333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93">
        <v>0</v>
      </c>
      <c r="AA52" s="93">
        <v>0</v>
      </c>
      <c r="AB52" s="93">
        <v>0</v>
      </c>
      <c r="AC52" s="93">
        <v>0</v>
      </c>
      <c r="AD52" s="93">
        <v>0</v>
      </c>
      <c r="AE52" s="93">
        <f t="shared" si="35"/>
        <v>4030333</v>
      </c>
      <c r="AF52" s="252"/>
      <c r="AG52" s="254"/>
      <c r="AH52" s="255"/>
    </row>
    <row r="53" spans="1:203" ht="18" customHeight="1" x14ac:dyDescent="0.25">
      <c r="A53" s="93" t="s">
        <v>324</v>
      </c>
      <c r="B53" s="113">
        <v>10</v>
      </c>
      <c r="C53" s="207" t="s">
        <v>310</v>
      </c>
      <c r="D53" s="93">
        <v>613088438.02999997</v>
      </c>
      <c r="E53" s="93">
        <v>613088438.02999997</v>
      </c>
      <c r="F53" s="93">
        <v>296852892.26999998</v>
      </c>
      <c r="G53" s="93">
        <v>244944823.69</v>
      </c>
      <c r="H53" s="93">
        <v>7993800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f t="shared" si="36"/>
        <v>549791515.96000004</v>
      </c>
      <c r="S53" s="93">
        <v>221356838.68000001</v>
      </c>
      <c r="T53" s="93">
        <v>137147864.43000001</v>
      </c>
      <c r="U53" s="93">
        <v>191286812.84999999</v>
      </c>
      <c r="V53" s="93">
        <v>0</v>
      </c>
      <c r="W53" s="93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f t="shared" si="35"/>
        <v>549791515.96000004</v>
      </c>
      <c r="AF53" s="252"/>
      <c r="AG53" s="254"/>
      <c r="AH53" s="255"/>
    </row>
    <row r="54" spans="1:203" ht="18" customHeight="1" x14ac:dyDescent="0.25">
      <c r="A54" s="93" t="s">
        <v>325</v>
      </c>
      <c r="B54" s="113">
        <v>10</v>
      </c>
      <c r="C54" s="207" t="s">
        <v>310</v>
      </c>
      <c r="D54" s="93">
        <v>342667281.67000002</v>
      </c>
      <c r="E54" s="93">
        <v>342667281.67000002</v>
      </c>
      <c r="F54" s="93">
        <v>67406471</v>
      </c>
      <c r="G54" s="93">
        <v>5653333</v>
      </c>
      <c r="H54" s="93">
        <v>0</v>
      </c>
      <c r="I54" s="93">
        <v>0</v>
      </c>
      <c r="J54" s="93">
        <v>0</v>
      </c>
      <c r="K54" s="93">
        <v>0</v>
      </c>
      <c r="L54" s="93">
        <v>0</v>
      </c>
      <c r="M54" s="93">
        <v>0</v>
      </c>
      <c r="N54" s="93">
        <v>0</v>
      </c>
      <c r="O54" s="93">
        <v>0</v>
      </c>
      <c r="P54" s="93">
        <v>0</v>
      </c>
      <c r="Q54" s="93">
        <v>0</v>
      </c>
      <c r="R54" s="93">
        <f>SUM(F54:Q54)</f>
        <v>73059804</v>
      </c>
      <c r="S54" s="93">
        <v>38473684</v>
      </c>
      <c r="T54" s="93">
        <v>34586120</v>
      </c>
      <c r="U54" s="93">
        <v>0</v>
      </c>
      <c r="V54" s="93">
        <v>0</v>
      </c>
      <c r="W54" s="93">
        <v>0</v>
      </c>
      <c r="X54" s="93">
        <v>0</v>
      </c>
      <c r="Y54" s="93">
        <v>0</v>
      </c>
      <c r="Z54" s="93">
        <v>0</v>
      </c>
      <c r="AA54" s="93">
        <v>0</v>
      </c>
      <c r="AB54" s="93">
        <v>0</v>
      </c>
      <c r="AC54" s="93">
        <v>0</v>
      </c>
      <c r="AD54" s="93">
        <v>0</v>
      </c>
      <c r="AE54" s="93">
        <f>SUM(S54:AD54)</f>
        <v>73059804</v>
      </c>
      <c r="AF54" s="252"/>
      <c r="AG54" s="254"/>
      <c r="AH54" s="255"/>
    </row>
    <row r="55" spans="1:203" ht="18" customHeight="1" x14ac:dyDescent="0.25">
      <c r="A55" s="93" t="s">
        <v>309</v>
      </c>
      <c r="B55" s="113">
        <v>10</v>
      </c>
      <c r="C55" s="207" t="s">
        <v>310</v>
      </c>
      <c r="D55" s="93">
        <v>781205835.44000006</v>
      </c>
      <c r="E55" s="93">
        <v>781205835.44000006</v>
      </c>
      <c r="F55" s="93">
        <v>518647623.30000001</v>
      </c>
      <c r="G55" s="93">
        <v>209743292.33000001</v>
      </c>
      <c r="H55" s="93">
        <v>1612170</v>
      </c>
      <c r="I55" s="93">
        <v>0</v>
      </c>
      <c r="J55" s="93">
        <v>0</v>
      </c>
      <c r="K55" s="93">
        <v>0</v>
      </c>
      <c r="L55" s="93">
        <v>0</v>
      </c>
      <c r="M55" s="93">
        <v>0</v>
      </c>
      <c r="N55" s="93">
        <v>0</v>
      </c>
      <c r="O55" s="93">
        <v>0</v>
      </c>
      <c r="P55" s="93">
        <v>0</v>
      </c>
      <c r="Q55" s="93">
        <v>0</v>
      </c>
      <c r="R55" s="93">
        <f>SUM(F55:Q55)</f>
        <v>730003085.63</v>
      </c>
      <c r="S55" s="93">
        <v>427022797.30000001</v>
      </c>
      <c r="T55" s="93">
        <v>281804693.32999998</v>
      </c>
      <c r="U55" s="93">
        <v>19563425</v>
      </c>
      <c r="V55" s="93">
        <v>0</v>
      </c>
      <c r="W55" s="93">
        <v>0</v>
      </c>
      <c r="X55" s="93">
        <v>0</v>
      </c>
      <c r="Y55" s="93">
        <v>0</v>
      </c>
      <c r="Z55" s="93">
        <v>0</v>
      </c>
      <c r="AA55" s="93">
        <v>0</v>
      </c>
      <c r="AB55" s="93">
        <v>0</v>
      </c>
      <c r="AC55" s="93">
        <v>0</v>
      </c>
      <c r="AD55" s="93">
        <v>0</v>
      </c>
      <c r="AE55" s="93">
        <f>SUM(S55:AD55)</f>
        <v>728390915.63</v>
      </c>
      <c r="AF55" s="252"/>
      <c r="AG55" s="254"/>
      <c r="AH55" s="255"/>
    </row>
    <row r="56" spans="1:203" ht="18" customHeight="1" x14ac:dyDescent="0.25">
      <c r="A56" s="93" t="s">
        <v>311</v>
      </c>
      <c r="B56" s="113">
        <v>10</v>
      </c>
      <c r="C56" s="207" t="s">
        <v>310</v>
      </c>
      <c r="D56" s="93">
        <v>1739811096.8699999</v>
      </c>
      <c r="E56" s="93">
        <v>1739811096.54</v>
      </c>
      <c r="F56" s="93">
        <v>970928400.71000004</v>
      </c>
      <c r="G56" s="93">
        <v>735789892.75</v>
      </c>
      <c r="H56" s="93">
        <v>0</v>
      </c>
      <c r="I56" s="93">
        <v>0</v>
      </c>
      <c r="J56" s="93">
        <v>0</v>
      </c>
      <c r="K56" s="93">
        <v>0</v>
      </c>
      <c r="L56" s="93">
        <v>0</v>
      </c>
      <c r="M56" s="93">
        <v>0</v>
      </c>
      <c r="N56" s="93">
        <v>0</v>
      </c>
      <c r="O56" s="93">
        <v>0</v>
      </c>
      <c r="P56" s="93">
        <v>0</v>
      </c>
      <c r="Q56" s="93">
        <v>0</v>
      </c>
      <c r="R56" s="93">
        <f>SUM(F56:Q56)</f>
        <v>1706718293.46</v>
      </c>
      <c r="S56" s="93">
        <v>898484600.71000004</v>
      </c>
      <c r="T56" s="93">
        <v>410310800</v>
      </c>
      <c r="U56" s="93">
        <v>397922892.75</v>
      </c>
      <c r="V56" s="93">
        <v>0</v>
      </c>
      <c r="W56" s="93">
        <v>0</v>
      </c>
      <c r="X56" s="93">
        <v>0</v>
      </c>
      <c r="Y56" s="93">
        <v>0</v>
      </c>
      <c r="Z56" s="93">
        <v>0</v>
      </c>
      <c r="AA56" s="93">
        <v>0</v>
      </c>
      <c r="AB56" s="93">
        <v>0</v>
      </c>
      <c r="AC56" s="93">
        <v>0</v>
      </c>
      <c r="AD56" s="93">
        <v>0</v>
      </c>
      <c r="AE56" s="93">
        <f t="shared" si="35"/>
        <v>1706718293.46</v>
      </c>
      <c r="AF56" s="252"/>
      <c r="AG56" s="254"/>
      <c r="AH56" s="255"/>
    </row>
    <row r="57" spans="1:203" ht="18" customHeight="1" x14ac:dyDescent="0.2">
      <c r="A57" s="272" t="s">
        <v>317</v>
      </c>
      <c r="B57" s="272"/>
      <c r="C57" s="272"/>
      <c r="D57" s="185">
        <f t="shared" ref="D57:AE57" si="37">+D7+D45</f>
        <v>111120706738.40999</v>
      </c>
      <c r="E57" s="185">
        <f t="shared" si="37"/>
        <v>110020894350.46999</v>
      </c>
      <c r="F57" s="185">
        <f t="shared" si="37"/>
        <v>51127867905.419998</v>
      </c>
      <c r="G57" s="185">
        <f>+G7+G45</f>
        <v>23370972195.690002</v>
      </c>
      <c r="H57" s="185">
        <f>+H7+H45</f>
        <v>4933448197.8500004</v>
      </c>
      <c r="I57" s="185">
        <f t="shared" si="37"/>
        <v>0</v>
      </c>
      <c r="J57" s="185">
        <f t="shared" si="37"/>
        <v>0</v>
      </c>
      <c r="K57" s="185">
        <f t="shared" si="37"/>
        <v>0</v>
      </c>
      <c r="L57" s="185">
        <f t="shared" si="37"/>
        <v>0</v>
      </c>
      <c r="M57" s="185">
        <f t="shared" si="37"/>
        <v>0</v>
      </c>
      <c r="N57" s="185">
        <f t="shared" si="37"/>
        <v>0</v>
      </c>
      <c r="O57" s="185">
        <f t="shared" si="37"/>
        <v>0</v>
      </c>
      <c r="P57" s="185">
        <f t="shared" si="37"/>
        <v>0</v>
      </c>
      <c r="Q57" s="185">
        <f t="shared" si="37"/>
        <v>0</v>
      </c>
      <c r="R57" s="185">
        <f t="shared" si="37"/>
        <v>79432288298.960022</v>
      </c>
      <c r="S57" s="185">
        <f>+S7+S45</f>
        <v>43235047684.159996</v>
      </c>
      <c r="T57" s="185">
        <f t="shared" si="37"/>
        <v>18261446267.029999</v>
      </c>
      <c r="U57" s="185">
        <f t="shared" si="37"/>
        <v>16029435766.990002</v>
      </c>
      <c r="V57" s="185">
        <f t="shared" si="37"/>
        <v>0</v>
      </c>
      <c r="W57" s="185">
        <f t="shared" si="37"/>
        <v>0</v>
      </c>
      <c r="X57" s="185">
        <f t="shared" si="37"/>
        <v>0</v>
      </c>
      <c r="Y57" s="185">
        <f t="shared" si="37"/>
        <v>0</v>
      </c>
      <c r="Z57" s="185">
        <f t="shared" si="37"/>
        <v>0</v>
      </c>
      <c r="AA57" s="185">
        <f t="shared" si="37"/>
        <v>0</v>
      </c>
      <c r="AB57" s="185">
        <f t="shared" si="37"/>
        <v>0</v>
      </c>
      <c r="AC57" s="185">
        <f t="shared" si="37"/>
        <v>0</v>
      </c>
      <c r="AD57" s="185">
        <f t="shared" si="37"/>
        <v>0</v>
      </c>
      <c r="AE57" s="185">
        <f t="shared" si="37"/>
        <v>77525929718.180023</v>
      </c>
      <c r="AF57" s="226"/>
      <c r="AG57" s="226"/>
    </row>
    <row r="58" spans="1:203" s="222" customFormat="1" x14ac:dyDescent="0.2">
      <c r="E58" s="226"/>
      <c r="F58" s="226"/>
      <c r="G58" s="226"/>
      <c r="H58" s="229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U58" s="245"/>
      <c r="AE58" s="226"/>
    </row>
    <row r="59" spans="1:203" s="222" customFormat="1" x14ac:dyDescent="0.2">
      <c r="D59" s="24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U59" s="247"/>
    </row>
    <row r="60" spans="1:203" s="222" customFormat="1" x14ac:dyDescent="0.2"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</row>
    <row r="61" spans="1:203" s="222" customFormat="1" x14ac:dyDescent="0.2">
      <c r="B61" s="222" t="s">
        <v>329</v>
      </c>
      <c r="D61" s="24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AE61" s="246"/>
    </row>
    <row r="62" spans="1:203" s="222" customFormat="1" x14ac:dyDescent="0.2">
      <c r="B62" s="228" t="s">
        <v>331</v>
      </c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</row>
    <row r="63" spans="1:203" s="222" customFormat="1" x14ac:dyDescent="0.2">
      <c r="D63" s="247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</row>
    <row r="64" spans="1:203" s="222" customFormat="1" x14ac:dyDescent="0.2"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</row>
    <row r="65" spans="5:19" s="222" customFormat="1" x14ac:dyDescent="0.2"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</row>
    <row r="66" spans="5:19" s="222" customFormat="1" x14ac:dyDescent="0.2"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</row>
    <row r="67" spans="5:19" s="222" customFormat="1" x14ac:dyDescent="0.2"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</row>
    <row r="68" spans="5:19" s="222" customFormat="1" x14ac:dyDescent="0.2"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</row>
    <row r="69" spans="5:19" s="222" customFormat="1" x14ac:dyDescent="0.2"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</row>
    <row r="70" spans="5:19" s="222" customFormat="1" x14ac:dyDescent="0.2"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</row>
    <row r="71" spans="5:19" s="222" customFormat="1" x14ac:dyDescent="0.2"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</row>
    <row r="72" spans="5:19" s="222" customFormat="1" x14ac:dyDescent="0.2"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</row>
    <row r="73" spans="5:19" s="222" customFormat="1" x14ac:dyDescent="0.2"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</row>
    <row r="74" spans="5:19" s="222" customFormat="1" x14ac:dyDescent="0.2"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</row>
    <row r="75" spans="5:19" s="222" customFormat="1" x14ac:dyDescent="0.2"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</row>
    <row r="76" spans="5:19" s="222" customFormat="1" x14ac:dyDescent="0.2"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</row>
    <row r="77" spans="5:19" s="222" customFormat="1" x14ac:dyDescent="0.2"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</row>
    <row r="78" spans="5:19" s="222" customFormat="1" x14ac:dyDescent="0.2"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</row>
    <row r="79" spans="5:19" s="222" customFormat="1" x14ac:dyDescent="0.2"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</row>
    <row r="80" spans="5:19" s="222" customFormat="1" x14ac:dyDescent="0.2"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</row>
    <row r="81" spans="5:19" s="222" customFormat="1" x14ac:dyDescent="0.2"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</row>
    <row r="82" spans="5:19" s="222" customFormat="1" x14ac:dyDescent="0.2"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</row>
    <row r="83" spans="5:19" s="222" customFormat="1" x14ac:dyDescent="0.2"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</row>
    <row r="84" spans="5:19" s="222" customFormat="1" x14ac:dyDescent="0.2"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</row>
    <row r="85" spans="5:19" s="222" customFormat="1" x14ac:dyDescent="0.2"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</row>
    <row r="86" spans="5:19" s="222" customFormat="1" x14ac:dyDescent="0.2"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</row>
    <row r="87" spans="5:19" s="222" customFormat="1" x14ac:dyDescent="0.2"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</row>
    <row r="88" spans="5:19" s="222" customFormat="1" x14ac:dyDescent="0.2"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</row>
    <row r="89" spans="5:19" s="222" customFormat="1" x14ac:dyDescent="0.2"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</row>
    <row r="90" spans="5:19" s="222" customFormat="1" x14ac:dyDescent="0.2"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</row>
    <row r="91" spans="5:19" s="222" customFormat="1" x14ac:dyDescent="0.2"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</row>
    <row r="92" spans="5:19" s="222" customFormat="1" x14ac:dyDescent="0.2"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</row>
    <row r="93" spans="5:19" s="222" customFormat="1" x14ac:dyDescent="0.2"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</row>
    <row r="94" spans="5:19" s="222" customFormat="1" x14ac:dyDescent="0.2"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</row>
    <row r="95" spans="5:19" s="222" customFormat="1" x14ac:dyDescent="0.2"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</row>
    <row r="96" spans="5:19" s="222" customFormat="1" x14ac:dyDescent="0.2"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</row>
    <row r="97" spans="5:19" s="222" customFormat="1" x14ac:dyDescent="0.2"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</row>
    <row r="98" spans="5:19" s="222" customFormat="1" x14ac:dyDescent="0.2"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</row>
    <row r="99" spans="5:19" s="222" customFormat="1" x14ac:dyDescent="0.2"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</row>
    <row r="100" spans="5:19" s="222" customFormat="1" x14ac:dyDescent="0.2"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</row>
    <row r="101" spans="5:19" s="222" customFormat="1" x14ac:dyDescent="0.2"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</row>
    <row r="102" spans="5:19" s="222" customFormat="1" x14ac:dyDescent="0.2"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</row>
    <row r="103" spans="5:19" s="222" customFormat="1" x14ac:dyDescent="0.2"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</row>
    <row r="104" spans="5:19" s="222" customFormat="1" x14ac:dyDescent="0.2"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</row>
    <row r="105" spans="5:19" s="222" customFormat="1" x14ac:dyDescent="0.2"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</row>
    <row r="106" spans="5:19" s="222" customFormat="1" x14ac:dyDescent="0.2"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</row>
    <row r="107" spans="5:19" s="222" customFormat="1" x14ac:dyDescent="0.2"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</row>
    <row r="108" spans="5:19" s="222" customFormat="1" x14ac:dyDescent="0.2"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</row>
    <row r="109" spans="5:19" s="222" customFormat="1" x14ac:dyDescent="0.2"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</row>
    <row r="110" spans="5:19" s="222" customFormat="1" x14ac:dyDescent="0.2"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</row>
    <row r="111" spans="5:19" s="222" customFormat="1" x14ac:dyDescent="0.2"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</row>
    <row r="112" spans="5:19" s="222" customFormat="1" x14ac:dyDescent="0.2"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</row>
    <row r="113" spans="5:19" s="222" customFormat="1" x14ac:dyDescent="0.2"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</row>
    <row r="114" spans="5:19" s="222" customFormat="1" x14ac:dyDescent="0.2"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</row>
    <row r="115" spans="5:19" s="222" customFormat="1" x14ac:dyDescent="0.2"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  <c r="S115" s="226"/>
    </row>
    <row r="116" spans="5:19" s="222" customFormat="1" x14ac:dyDescent="0.2"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226"/>
    </row>
    <row r="117" spans="5:19" s="222" customFormat="1" x14ac:dyDescent="0.2"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/>
    </row>
    <row r="118" spans="5:19" s="222" customFormat="1" x14ac:dyDescent="0.2"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</row>
    <row r="119" spans="5:19" s="222" customFormat="1" x14ac:dyDescent="0.2"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  <c r="S119" s="226"/>
    </row>
    <row r="120" spans="5:19" s="222" customFormat="1" x14ac:dyDescent="0.2"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</row>
    <row r="121" spans="5:19" s="222" customFormat="1" x14ac:dyDescent="0.2"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</row>
    <row r="122" spans="5:19" s="222" customFormat="1" x14ac:dyDescent="0.2"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</row>
    <row r="123" spans="5:19" s="222" customFormat="1" x14ac:dyDescent="0.2"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</row>
    <row r="124" spans="5:19" s="222" customFormat="1" x14ac:dyDescent="0.2"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</row>
    <row r="125" spans="5:19" s="222" customFormat="1" x14ac:dyDescent="0.2"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</row>
    <row r="126" spans="5:19" s="222" customFormat="1" x14ac:dyDescent="0.2"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</row>
    <row r="127" spans="5:19" s="222" customFormat="1" x14ac:dyDescent="0.2"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</row>
    <row r="128" spans="5:19" s="222" customFormat="1" x14ac:dyDescent="0.2"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</row>
    <row r="129" spans="5:19" s="222" customFormat="1" x14ac:dyDescent="0.2"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</row>
    <row r="130" spans="5:19" s="222" customFormat="1" x14ac:dyDescent="0.2"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  <c r="S130" s="226"/>
    </row>
    <row r="131" spans="5:19" s="222" customFormat="1" x14ac:dyDescent="0.2"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</row>
    <row r="132" spans="5:19" s="222" customFormat="1" x14ac:dyDescent="0.2"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</row>
    <row r="133" spans="5:19" s="222" customFormat="1" x14ac:dyDescent="0.2"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</row>
    <row r="134" spans="5:19" s="222" customFormat="1" x14ac:dyDescent="0.2"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</row>
    <row r="135" spans="5:19" s="222" customFormat="1" x14ac:dyDescent="0.2"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</row>
    <row r="136" spans="5:19" s="222" customFormat="1" x14ac:dyDescent="0.2"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</row>
    <row r="137" spans="5:19" s="222" customFormat="1" x14ac:dyDescent="0.2"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</row>
    <row r="138" spans="5:19" s="222" customFormat="1" x14ac:dyDescent="0.2"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</row>
    <row r="139" spans="5:19" s="222" customFormat="1" x14ac:dyDescent="0.2"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</row>
    <row r="140" spans="5:19" s="222" customFormat="1" x14ac:dyDescent="0.2"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</row>
    <row r="141" spans="5:19" s="222" customFormat="1" x14ac:dyDescent="0.2"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</row>
    <row r="142" spans="5:19" s="222" customFormat="1" x14ac:dyDescent="0.2"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</row>
    <row r="143" spans="5:19" s="222" customFormat="1" x14ac:dyDescent="0.2"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</row>
    <row r="144" spans="5:19" s="222" customFormat="1" x14ac:dyDescent="0.2"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</row>
    <row r="145" spans="5:19" s="222" customFormat="1" x14ac:dyDescent="0.2"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</row>
    <row r="146" spans="5:19" s="222" customFormat="1" x14ac:dyDescent="0.2"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</row>
    <row r="147" spans="5:19" s="222" customFormat="1" x14ac:dyDescent="0.2"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</row>
    <row r="148" spans="5:19" s="222" customFormat="1" x14ac:dyDescent="0.2"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</row>
    <row r="149" spans="5:19" s="222" customFormat="1" x14ac:dyDescent="0.2"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</row>
    <row r="150" spans="5:19" s="222" customFormat="1" x14ac:dyDescent="0.2"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</row>
    <row r="151" spans="5:19" s="222" customFormat="1" x14ac:dyDescent="0.2"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</row>
    <row r="152" spans="5:19" s="222" customFormat="1" x14ac:dyDescent="0.2"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</row>
    <row r="153" spans="5:19" s="222" customFormat="1" x14ac:dyDescent="0.2"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</row>
    <row r="154" spans="5:19" s="222" customFormat="1" x14ac:dyDescent="0.2"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</row>
    <row r="155" spans="5:19" s="222" customFormat="1" x14ac:dyDescent="0.2"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  <c r="R155" s="226"/>
      <c r="S155" s="226"/>
    </row>
    <row r="156" spans="5:19" s="222" customFormat="1" x14ac:dyDescent="0.2"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  <c r="R156" s="226"/>
      <c r="S156" s="226"/>
    </row>
    <row r="157" spans="5:19" s="222" customFormat="1" x14ac:dyDescent="0.2"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</row>
    <row r="158" spans="5:19" s="222" customFormat="1" x14ac:dyDescent="0.2"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</row>
    <row r="159" spans="5:19" s="222" customFormat="1" x14ac:dyDescent="0.2"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</row>
    <row r="160" spans="5:19" s="222" customFormat="1" x14ac:dyDescent="0.2"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</row>
    <row r="161" spans="5:19" s="222" customFormat="1" x14ac:dyDescent="0.2"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</row>
    <row r="162" spans="5:19" s="222" customFormat="1" x14ac:dyDescent="0.2"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</row>
    <row r="163" spans="5:19" s="222" customFormat="1" x14ac:dyDescent="0.2"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</row>
    <row r="164" spans="5:19" s="222" customFormat="1" x14ac:dyDescent="0.2"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</row>
    <row r="165" spans="5:19" s="222" customFormat="1" x14ac:dyDescent="0.2"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</row>
    <row r="166" spans="5:19" s="222" customFormat="1" x14ac:dyDescent="0.2"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</row>
    <row r="167" spans="5:19" s="222" customFormat="1" x14ac:dyDescent="0.2"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  <c r="S167" s="226"/>
    </row>
    <row r="168" spans="5:19" s="222" customFormat="1" x14ac:dyDescent="0.2"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</row>
    <row r="169" spans="5:19" s="222" customFormat="1" x14ac:dyDescent="0.2"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</row>
    <row r="170" spans="5:19" s="222" customFormat="1" x14ac:dyDescent="0.2"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</row>
    <row r="171" spans="5:19" s="222" customFormat="1" x14ac:dyDescent="0.2"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</row>
    <row r="172" spans="5:19" s="222" customFormat="1" x14ac:dyDescent="0.2"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</row>
    <row r="173" spans="5:19" s="222" customFormat="1" x14ac:dyDescent="0.2"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</row>
    <row r="174" spans="5:19" s="222" customFormat="1" x14ac:dyDescent="0.2"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  <c r="S174" s="226"/>
    </row>
    <row r="175" spans="5:19" s="222" customFormat="1" x14ac:dyDescent="0.2"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  <c r="R175" s="226"/>
      <c r="S175" s="226"/>
    </row>
    <row r="176" spans="5:19" s="222" customFormat="1" x14ac:dyDescent="0.2"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  <c r="R176" s="226"/>
      <c r="S176" s="226"/>
    </row>
    <row r="177" spans="5:19" s="222" customFormat="1" x14ac:dyDescent="0.2"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  <c r="S177" s="226"/>
    </row>
    <row r="178" spans="5:19" s="222" customFormat="1" x14ac:dyDescent="0.2"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  <c r="R178" s="226"/>
      <c r="S178" s="226"/>
    </row>
    <row r="179" spans="5:19" s="222" customFormat="1" x14ac:dyDescent="0.2"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  <c r="S179" s="226"/>
    </row>
    <row r="180" spans="5:19" s="222" customFormat="1" x14ac:dyDescent="0.2"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</row>
    <row r="181" spans="5:19" s="222" customFormat="1" x14ac:dyDescent="0.2"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</row>
    <row r="182" spans="5:19" s="222" customFormat="1" x14ac:dyDescent="0.2"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  <c r="S182" s="226"/>
    </row>
    <row r="183" spans="5:19" s="222" customFormat="1" x14ac:dyDescent="0.2"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  <c r="S183" s="226"/>
    </row>
    <row r="184" spans="5:19" s="222" customFormat="1" x14ac:dyDescent="0.2"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  <c r="R184" s="226"/>
      <c r="S184" s="226"/>
    </row>
    <row r="185" spans="5:19" s="222" customFormat="1" x14ac:dyDescent="0.2"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</row>
    <row r="186" spans="5:19" s="222" customFormat="1" x14ac:dyDescent="0.2"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  <c r="S186" s="226"/>
    </row>
    <row r="187" spans="5:19" s="222" customFormat="1" x14ac:dyDescent="0.2"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  <c r="R187" s="226"/>
      <c r="S187" s="226"/>
    </row>
    <row r="188" spans="5:19" s="222" customFormat="1" x14ac:dyDescent="0.2"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  <c r="S188" s="226"/>
    </row>
    <row r="189" spans="5:19" s="222" customFormat="1" x14ac:dyDescent="0.2"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  <c r="R189" s="226"/>
      <c r="S189" s="226"/>
    </row>
    <row r="190" spans="5:19" s="222" customFormat="1" x14ac:dyDescent="0.2"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  <c r="R190" s="226"/>
      <c r="S190" s="226"/>
    </row>
    <row r="191" spans="5:19" s="222" customFormat="1" x14ac:dyDescent="0.2"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  <c r="S191" s="226"/>
    </row>
    <row r="192" spans="5:19" s="222" customFormat="1" x14ac:dyDescent="0.2"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  <c r="R192" s="226"/>
      <c r="S192" s="226"/>
    </row>
    <row r="193" spans="5:19" s="222" customFormat="1" x14ac:dyDescent="0.2"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  <c r="S193" s="226"/>
    </row>
    <row r="194" spans="5:19" s="222" customFormat="1" x14ac:dyDescent="0.2"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  <c r="S194" s="226"/>
    </row>
    <row r="195" spans="5:19" s="222" customFormat="1" x14ac:dyDescent="0.2"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</row>
    <row r="196" spans="5:19" s="222" customFormat="1" x14ac:dyDescent="0.2"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</row>
    <row r="197" spans="5:19" s="222" customFormat="1" x14ac:dyDescent="0.2"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  <c r="R197" s="226"/>
      <c r="S197" s="226"/>
    </row>
    <row r="198" spans="5:19" s="222" customFormat="1" x14ac:dyDescent="0.2"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  <c r="R198" s="226"/>
      <c r="S198" s="226"/>
    </row>
    <row r="199" spans="5:19" s="222" customFormat="1" x14ac:dyDescent="0.2"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  <c r="S199" s="226"/>
    </row>
    <row r="200" spans="5:19" s="222" customFormat="1" x14ac:dyDescent="0.2"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  <c r="R200" s="226"/>
      <c r="S200" s="226"/>
    </row>
    <row r="201" spans="5:19" s="222" customFormat="1" x14ac:dyDescent="0.2"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  <c r="S201" s="226"/>
    </row>
    <row r="202" spans="5:19" s="222" customFormat="1" x14ac:dyDescent="0.2"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  <c r="S202" s="226"/>
    </row>
    <row r="203" spans="5:19" s="222" customFormat="1" x14ac:dyDescent="0.2"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  <c r="S203" s="226"/>
    </row>
    <row r="204" spans="5:19" s="222" customFormat="1" x14ac:dyDescent="0.2"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  <c r="S204" s="226"/>
    </row>
    <row r="205" spans="5:19" s="222" customFormat="1" x14ac:dyDescent="0.2"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</row>
    <row r="206" spans="5:19" s="222" customFormat="1" x14ac:dyDescent="0.2"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  <c r="S206" s="226"/>
    </row>
    <row r="207" spans="5:19" s="222" customFormat="1" x14ac:dyDescent="0.2"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</row>
    <row r="208" spans="5:19" s="222" customFormat="1" x14ac:dyDescent="0.2"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</row>
    <row r="209" spans="5:19" s="222" customFormat="1" x14ac:dyDescent="0.2"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</row>
    <row r="210" spans="5:19" s="222" customFormat="1" x14ac:dyDescent="0.2"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</row>
    <row r="211" spans="5:19" s="222" customFormat="1" x14ac:dyDescent="0.2"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  <c r="R211" s="226"/>
      <c r="S211" s="226"/>
    </row>
    <row r="212" spans="5:19" s="222" customFormat="1" x14ac:dyDescent="0.2"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  <c r="S212" s="226"/>
    </row>
    <row r="213" spans="5:19" s="222" customFormat="1" x14ac:dyDescent="0.2"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  <c r="S213" s="226"/>
    </row>
    <row r="214" spans="5:19" s="222" customFormat="1" x14ac:dyDescent="0.2"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  <c r="R214" s="226"/>
      <c r="S214" s="226"/>
    </row>
    <row r="215" spans="5:19" s="222" customFormat="1" x14ac:dyDescent="0.2"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  <c r="R215" s="226"/>
      <c r="S215" s="226"/>
    </row>
    <row r="216" spans="5:19" s="222" customFormat="1" x14ac:dyDescent="0.2"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  <c r="S216" s="226"/>
    </row>
    <row r="217" spans="5:19" s="222" customFormat="1" x14ac:dyDescent="0.2"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  <c r="R217" s="226"/>
      <c r="S217" s="226"/>
    </row>
    <row r="218" spans="5:19" s="222" customFormat="1" x14ac:dyDescent="0.2"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</row>
    <row r="219" spans="5:19" s="222" customFormat="1" x14ac:dyDescent="0.2"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  <c r="R219" s="226"/>
      <c r="S219" s="226"/>
    </row>
    <row r="220" spans="5:19" s="222" customFormat="1" x14ac:dyDescent="0.2"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  <c r="S220" s="226"/>
    </row>
    <row r="221" spans="5:19" s="222" customFormat="1" x14ac:dyDescent="0.2"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  <c r="R221" s="226"/>
      <c r="S221" s="226"/>
    </row>
    <row r="222" spans="5:19" s="222" customFormat="1" x14ac:dyDescent="0.2"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  <c r="S222" s="226"/>
    </row>
    <row r="223" spans="5:19" s="222" customFormat="1" x14ac:dyDescent="0.2"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  <c r="R223" s="226"/>
      <c r="S223" s="226"/>
    </row>
    <row r="224" spans="5:19" s="222" customFormat="1" x14ac:dyDescent="0.2"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  <c r="R224" s="226"/>
      <c r="S224" s="226"/>
    </row>
    <row r="225" spans="5:19" s="222" customFormat="1" x14ac:dyDescent="0.2"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  <c r="R225" s="226"/>
      <c r="S225" s="226"/>
    </row>
    <row r="226" spans="5:19" s="222" customFormat="1" x14ac:dyDescent="0.2"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  <c r="S226" s="226"/>
    </row>
    <row r="227" spans="5:19" s="222" customFormat="1" x14ac:dyDescent="0.2"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  <c r="R227" s="226"/>
      <c r="S227" s="226"/>
    </row>
    <row r="228" spans="5:19" s="222" customFormat="1" x14ac:dyDescent="0.2"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  <c r="R228" s="226"/>
      <c r="S228" s="226"/>
    </row>
    <row r="229" spans="5:19" s="222" customFormat="1" x14ac:dyDescent="0.2"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  <c r="R229" s="226"/>
      <c r="S229" s="226"/>
    </row>
    <row r="230" spans="5:19" s="222" customFormat="1" x14ac:dyDescent="0.2"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  <c r="R230" s="226"/>
      <c r="S230" s="226"/>
    </row>
    <row r="231" spans="5:19" s="222" customFormat="1" x14ac:dyDescent="0.2"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  <c r="R231" s="226"/>
      <c r="S231" s="226"/>
    </row>
    <row r="232" spans="5:19" s="222" customFormat="1" x14ac:dyDescent="0.2"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  <c r="R232" s="226"/>
      <c r="S232" s="226"/>
    </row>
    <row r="233" spans="5:19" s="222" customFormat="1" x14ac:dyDescent="0.2"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  <c r="R233" s="226"/>
      <c r="S233" s="226"/>
    </row>
    <row r="234" spans="5:19" s="222" customFormat="1" x14ac:dyDescent="0.2"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  <c r="R234" s="226"/>
      <c r="S234" s="226"/>
    </row>
    <row r="235" spans="5:19" s="222" customFormat="1" x14ac:dyDescent="0.2"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  <c r="R235" s="226"/>
      <c r="S235" s="226"/>
    </row>
    <row r="236" spans="5:19" s="222" customFormat="1" x14ac:dyDescent="0.2"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  <c r="R236" s="226"/>
      <c r="S236" s="226"/>
    </row>
    <row r="237" spans="5:19" s="222" customFormat="1" x14ac:dyDescent="0.2"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  <c r="R237" s="226"/>
      <c r="S237" s="226"/>
    </row>
    <row r="238" spans="5:19" s="222" customFormat="1" x14ac:dyDescent="0.2"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  <c r="R238" s="226"/>
      <c r="S238" s="226"/>
    </row>
    <row r="239" spans="5:19" s="222" customFormat="1" x14ac:dyDescent="0.2"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  <c r="R239" s="226"/>
      <c r="S239" s="226"/>
    </row>
    <row r="240" spans="5:19" s="222" customFormat="1" x14ac:dyDescent="0.2"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  <c r="R240" s="226"/>
      <c r="S240" s="226"/>
    </row>
    <row r="241" spans="5:19" s="222" customFormat="1" x14ac:dyDescent="0.2"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  <c r="R241" s="226"/>
      <c r="S241" s="226"/>
    </row>
    <row r="242" spans="5:19" s="222" customFormat="1" x14ac:dyDescent="0.2"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  <c r="R242" s="226"/>
      <c r="S242" s="226"/>
    </row>
    <row r="243" spans="5:19" s="222" customFormat="1" x14ac:dyDescent="0.2"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  <c r="R243" s="226"/>
      <c r="S243" s="226"/>
    </row>
    <row r="244" spans="5:19" s="222" customFormat="1" x14ac:dyDescent="0.2"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  <c r="R244" s="226"/>
      <c r="S244" s="226"/>
    </row>
    <row r="245" spans="5:19" s="222" customFormat="1" x14ac:dyDescent="0.2"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  <c r="R245" s="226"/>
      <c r="S245" s="226"/>
    </row>
    <row r="246" spans="5:19" s="222" customFormat="1" x14ac:dyDescent="0.2"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  <c r="R246" s="226"/>
      <c r="S246" s="226"/>
    </row>
    <row r="247" spans="5:19" s="222" customFormat="1" x14ac:dyDescent="0.2"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  <c r="R247" s="226"/>
      <c r="S247" s="226"/>
    </row>
    <row r="248" spans="5:19" s="222" customFormat="1" x14ac:dyDescent="0.2">
      <c r="E248" s="226"/>
      <c r="F248" s="226"/>
      <c r="G248" s="226"/>
      <c r="H248" s="226"/>
      <c r="I248" s="226"/>
      <c r="J248" s="226"/>
      <c r="K248" s="226"/>
      <c r="L248" s="226"/>
      <c r="M248" s="226"/>
      <c r="N248" s="226"/>
      <c r="O248" s="226"/>
      <c r="P248" s="226"/>
      <c r="Q248" s="226"/>
      <c r="R248" s="226"/>
      <c r="S248" s="226"/>
    </row>
    <row r="249" spans="5:19" s="222" customFormat="1" x14ac:dyDescent="0.2">
      <c r="E249" s="226"/>
      <c r="F249" s="226"/>
      <c r="G249" s="226"/>
      <c r="H249" s="226"/>
      <c r="I249" s="226"/>
      <c r="J249" s="226"/>
      <c r="K249" s="226"/>
      <c r="L249" s="226"/>
      <c r="M249" s="226"/>
      <c r="N249" s="226"/>
      <c r="O249" s="226"/>
      <c r="P249" s="226"/>
      <c r="Q249" s="226"/>
      <c r="R249" s="226"/>
      <c r="S249" s="226"/>
    </row>
    <row r="250" spans="5:19" s="222" customFormat="1" x14ac:dyDescent="0.2">
      <c r="E250" s="226"/>
      <c r="F250" s="226"/>
      <c r="G250" s="226"/>
      <c r="H250" s="226"/>
      <c r="I250" s="226"/>
      <c r="J250" s="226"/>
      <c r="K250" s="226"/>
      <c r="L250" s="226"/>
      <c r="M250" s="226"/>
      <c r="N250" s="226"/>
      <c r="O250" s="226"/>
      <c r="P250" s="226"/>
      <c r="Q250" s="226"/>
      <c r="R250" s="226"/>
      <c r="S250" s="226"/>
    </row>
    <row r="251" spans="5:19" s="222" customFormat="1" x14ac:dyDescent="0.2">
      <c r="E251" s="226"/>
      <c r="F251" s="226"/>
      <c r="G251" s="226"/>
      <c r="H251" s="226"/>
      <c r="I251" s="226"/>
      <c r="J251" s="226"/>
      <c r="K251" s="226"/>
      <c r="L251" s="226"/>
      <c r="M251" s="226"/>
      <c r="N251" s="226"/>
      <c r="O251" s="226"/>
      <c r="P251" s="226"/>
      <c r="Q251" s="226"/>
      <c r="R251" s="226"/>
      <c r="S251" s="226"/>
    </row>
    <row r="252" spans="5:19" s="222" customFormat="1" x14ac:dyDescent="0.2">
      <c r="E252" s="226"/>
      <c r="F252" s="226"/>
      <c r="G252" s="226"/>
      <c r="H252" s="226"/>
      <c r="I252" s="226"/>
      <c r="J252" s="226"/>
      <c r="K252" s="226"/>
      <c r="L252" s="226"/>
      <c r="M252" s="226"/>
      <c r="N252" s="226"/>
      <c r="O252" s="226"/>
      <c r="P252" s="226"/>
      <c r="Q252" s="226"/>
      <c r="R252" s="226"/>
      <c r="S252" s="226"/>
    </row>
    <row r="253" spans="5:19" s="222" customFormat="1" x14ac:dyDescent="0.2">
      <c r="E253" s="226"/>
      <c r="F253" s="226"/>
      <c r="G253" s="226"/>
      <c r="H253" s="226"/>
      <c r="I253" s="226"/>
      <c r="J253" s="226"/>
      <c r="K253" s="226"/>
      <c r="L253" s="226"/>
      <c r="M253" s="226"/>
      <c r="N253" s="226"/>
      <c r="O253" s="226"/>
      <c r="P253" s="226"/>
      <c r="Q253" s="226"/>
      <c r="R253" s="226"/>
      <c r="S253" s="226"/>
    </row>
    <row r="254" spans="5:19" s="222" customFormat="1" x14ac:dyDescent="0.2">
      <c r="E254" s="226"/>
      <c r="F254" s="226"/>
      <c r="G254" s="226"/>
      <c r="H254" s="226"/>
      <c r="I254" s="226"/>
      <c r="J254" s="226"/>
      <c r="K254" s="226"/>
      <c r="L254" s="226"/>
      <c r="M254" s="226"/>
      <c r="N254" s="226"/>
      <c r="O254" s="226"/>
      <c r="P254" s="226"/>
      <c r="Q254" s="226"/>
      <c r="R254" s="226"/>
      <c r="S254" s="226"/>
    </row>
    <row r="255" spans="5:19" s="222" customFormat="1" x14ac:dyDescent="0.2">
      <c r="E255" s="226"/>
      <c r="F255" s="226"/>
      <c r="G255" s="226"/>
      <c r="H255" s="226"/>
      <c r="I255" s="226"/>
      <c r="J255" s="226"/>
      <c r="K255" s="226"/>
      <c r="L255" s="226"/>
      <c r="M255" s="226"/>
      <c r="N255" s="226"/>
      <c r="O255" s="226"/>
      <c r="P255" s="226"/>
      <c r="Q255" s="226"/>
      <c r="R255" s="226"/>
      <c r="S255" s="226"/>
    </row>
    <row r="256" spans="5:19" s="222" customFormat="1" x14ac:dyDescent="0.2">
      <c r="E256" s="226"/>
      <c r="F256" s="226"/>
      <c r="G256" s="226"/>
      <c r="H256" s="226"/>
      <c r="I256" s="226"/>
      <c r="J256" s="226"/>
      <c r="K256" s="226"/>
      <c r="L256" s="226"/>
      <c r="M256" s="226"/>
      <c r="N256" s="226"/>
      <c r="O256" s="226"/>
      <c r="P256" s="226"/>
      <c r="Q256" s="226"/>
      <c r="R256" s="226"/>
      <c r="S256" s="226"/>
    </row>
    <row r="257" spans="5:19" s="222" customFormat="1" x14ac:dyDescent="0.2">
      <c r="E257" s="226"/>
      <c r="F257" s="226"/>
      <c r="G257" s="226"/>
      <c r="H257" s="226"/>
      <c r="I257" s="226"/>
      <c r="J257" s="226"/>
      <c r="K257" s="226"/>
      <c r="L257" s="226"/>
      <c r="M257" s="226"/>
      <c r="N257" s="226"/>
      <c r="O257" s="226"/>
      <c r="P257" s="226"/>
      <c r="Q257" s="226"/>
      <c r="R257" s="226"/>
      <c r="S257" s="226"/>
    </row>
    <row r="258" spans="5:19" s="222" customFormat="1" x14ac:dyDescent="0.2">
      <c r="E258" s="226"/>
      <c r="F258" s="226"/>
      <c r="G258" s="226"/>
      <c r="H258" s="226"/>
      <c r="I258" s="226"/>
      <c r="J258" s="226"/>
      <c r="K258" s="226"/>
      <c r="L258" s="226"/>
      <c r="M258" s="226"/>
      <c r="N258" s="226"/>
      <c r="O258" s="226"/>
      <c r="P258" s="226"/>
      <c r="Q258" s="226"/>
      <c r="R258" s="226"/>
      <c r="S258" s="226"/>
    </row>
    <row r="259" spans="5:19" s="222" customFormat="1" x14ac:dyDescent="0.2">
      <c r="E259" s="226"/>
      <c r="F259" s="226"/>
      <c r="G259" s="226"/>
      <c r="H259" s="226"/>
      <c r="I259" s="226"/>
      <c r="J259" s="226"/>
      <c r="K259" s="226"/>
      <c r="L259" s="226"/>
      <c r="M259" s="226"/>
      <c r="N259" s="226"/>
      <c r="O259" s="226"/>
      <c r="P259" s="226"/>
      <c r="Q259" s="226"/>
      <c r="R259" s="226"/>
      <c r="S259" s="226"/>
    </row>
    <row r="260" spans="5:19" s="222" customFormat="1" x14ac:dyDescent="0.2">
      <c r="E260" s="226"/>
      <c r="F260" s="226"/>
      <c r="G260" s="226"/>
      <c r="H260" s="226"/>
      <c r="I260" s="226"/>
      <c r="J260" s="226"/>
      <c r="K260" s="226"/>
      <c r="L260" s="226"/>
      <c r="M260" s="226"/>
      <c r="N260" s="226"/>
      <c r="O260" s="226"/>
      <c r="P260" s="226"/>
      <c r="Q260" s="226"/>
      <c r="R260" s="226"/>
      <c r="S260" s="226"/>
    </row>
    <row r="261" spans="5:19" s="222" customFormat="1" x14ac:dyDescent="0.2">
      <c r="E261" s="226"/>
      <c r="F261" s="226"/>
      <c r="G261" s="226"/>
      <c r="H261" s="226"/>
      <c r="I261" s="226"/>
      <c r="J261" s="226"/>
      <c r="K261" s="226"/>
      <c r="L261" s="226"/>
      <c r="M261" s="226"/>
      <c r="N261" s="226"/>
      <c r="O261" s="226"/>
      <c r="P261" s="226"/>
      <c r="Q261" s="226"/>
      <c r="R261" s="226"/>
      <c r="S261" s="226"/>
    </row>
    <row r="262" spans="5:19" s="222" customFormat="1" x14ac:dyDescent="0.2">
      <c r="E262" s="226"/>
      <c r="F262" s="226"/>
      <c r="G262" s="226"/>
      <c r="H262" s="226"/>
      <c r="I262" s="226"/>
      <c r="J262" s="226"/>
      <c r="K262" s="226"/>
      <c r="L262" s="226"/>
      <c r="M262" s="226"/>
      <c r="N262" s="226"/>
      <c r="O262" s="226"/>
      <c r="P262" s="226"/>
      <c r="Q262" s="226"/>
      <c r="R262" s="226"/>
      <c r="S262" s="226"/>
    </row>
    <row r="263" spans="5:19" s="222" customFormat="1" x14ac:dyDescent="0.2">
      <c r="E263" s="226"/>
      <c r="F263" s="226"/>
      <c r="G263" s="226"/>
      <c r="H263" s="226"/>
      <c r="I263" s="226"/>
      <c r="J263" s="226"/>
      <c r="K263" s="226"/>
      <c r="L263" s="226"/>
      <c r="M263" s="226"/>
      <c r="N263" s="226"/>
      <c r="O263" s="226"/>
      <c r="P263" s="226"/>
      <c r="Q263" s="226"/>
      <c r="R263" s="226"/>
      <c r="S263" s="226"/>
    </row>
    <row r="264" spans="5:19" s="222" customFormat="1" x14ac:dyDescent="0.2">
      <c r="E264" s="226"/>
      <c r="F264" s="226"/>
      <c r="G264" s="226"/>
      <c r="H264" s="226"/>
      <c r="I264" s="226"/>
      <c r="J264" s="226"/>
      <c r="K264" s="226"/>
      <c r="L264" s="226"/>
      <c r="M264" s="226"/>
      <c r="N264" s="226"/>
      <c r="O264" s="226"/>
      <c r="P264" s="226"/>
      <c r="Q264" s="226"/>
      <c r="R264" s="226"/>
      <c r="S264" s="226"/>
    </row>
    <row r="265" spans="5:19" s="222" customFormat="1" x14ac:dyDescent="0.2">
      <c r="E265" s="226"/>
      <c r="F265" s="226"/>
      <c r="G265" s="226"/>
      <c r="H265" s="226"/>
      <c r="I265" s="226"/>
      <c r="J265" s="226"/>
      <c r="K265" s="226"/>
      <c r="L265" s="226"/>
      <c r="M265" s="226"/>
      <c r="N265" s="226"/>
      <c r="O265" s="226"/>
      <c r="P265" s="226"/>
      <c r="Q265" s="226"/>
      <c r="R265" s="226"/>
      <c r="S265" s="226"/>
    </row>
    <row r="266" spans="5:19" s="222" customFormat="1" x14ac:dyDescent="0.2">
      <c r="E266" s="226"/>
      <c r="F266" s="226"/>
      <c r="G266" s="226"/>
      <c r="H266" s="226"/>
      <c r="I266" s="226"/>
      <c r="J266" s="226"/>
      <c r="K266" s="226"/>
      <c r="L266" s="226"/>
      <c r="M266" s="226"/>
      <c r="N266" s="226"/>
      <c r="O266" s="226"/>
      <c r="P266" s="226"/>
      <c r="Q266" s="226"/>
      <c r="R266" s="226"/>
      <c r="S266" s="226"/>
    </row>
    <row r="267" spans="5:19" s="222" customFormat="1" x14ac:dyDescent="0.2">
      <c r="E267" s="226"/>
      <c r="F267" s="226"/>
      <c r="G267" s="226"/>
      <c r="H267" s="226"/>
      <c r="I267" s="226"/>
      <c r="J267" s="226"/>
      <c r="K267" s="226"/>
      <c r="L267" s="226"/>
      <c r="M267" s="226"/>
      <c r="N267" s="226"/>
      <c r="O267" s="226"/>
      <c r="P267" s="226"/>
      <c r="Q267" s="226"/>
      <c r="R267" s="226"/>
      <c r="S267" s="226"/>
    </row>
    <row r="268" spans="5:19" s="222" customFormat="1" x14ac:dyDescent="0.2">
      <c r="E268" s="226"/>
      <c r="F268" s="226"/>
      <c r="G268" s="226"/>
      <c r="H268" s="226"/>
      <c r="I268" s="226"/>
      <c r="J268" s="226"/>
      <c r="K268" s="226"/>
      <c r="L268" s="226"/>
      <c r="M268" s="226"/>
      <c r="N268" s="226"/>
      <c r="O268" s="226"/>
      <c r="P268" s="226"/>
      <c r="Q268" s="226"/>
      <c r="R268" s="226"/>
      <c r="S268" s="226"/>
    </row>
    <row r="269" spans="5:19" s="222" customFormat="1" x14ac:dyDescent="0.2">
      <c r="E269" s="226"/>
      <c r="F269" s="226"/>
      <c r="G269" s="226"/>
      <c r="H269" s="226"/>
      <c r="I269" s="226"/>
      <c r="J269" s="226"/>
      <c r="K269" s="226"/>
      <c r="L269" s="226"/>
      <c r="M269" s="226"/>
      <c r="N269" s="226"/>
      <c r="O269" s="226"/>
      <c r="P269" s="226"/>
      <c r="Q269" s="226"/>
      <c r="R269" s="226"/>
      <c r="S269" s="226"/>
    </row>
    <row r="270" spans="5:19" s="222" customFormat="1" x14ac:dyDescent="0.2">
      <c r="E270" s="226"/>
      <c r="F270" s="226"/>
      <c r="G270" s="226"/>
      <c r="H270" s="226"/>
      <c r="I270" s="226"/>
      <c r="J270" s="226"/>
      <c r="K270" s="226"/>
      <c r="L270" s="226"/>
      <c r="M270" s="226"/>
      <c r="N270" s="226"/>
      <c r="O270" s="226"/>
      <c r="P270" s="226"/>
      <c r="Q270" s="226"/>
      <c r="R270" s="226"/>
      <c r="S270" s="226"/>
    </row>
    <row r="271" spans="5:19" s="222" customFormat="1" x14ac:dyDescent="0.2">
      <c r="E271" s="226"/>
      <c r="F271" s="226"/>
      <c r="G271" s="226"/>
      <c r="H271" s="226"/>
      <c r="I271" s="226"/>
      <c r="J271" s="226"/>
      <c r="K271" s="226"/>
      <c r="L271" s="226"/>
      <c r="M271" s="226"/>
      <c r="N271" s="226"/>
      <c r="O271" s="226"/>
      <c r="P271" s="226"/>
      <c r="Q271" s="226"/>
      <c r="R271" s="226"/>
      <c r="S271" s="226"/>
    </row>
    <row r="272" spans="5:19" s="222" customFormat="1" x14ac:dyDescent="0.2">
      <c r="E272" s="226"/>
      <c r="F272" s="226"/>
      <c r="G272" s="226"/>
      <c r="H272" s="226"/>
      <c r="I272" s="226"/>
      <c r="J272" s="226"/>
      <c r="K272" s="226"/>
      <c r="L272" s="226"/>
      <c r="M272" s="226"/>
      <c r="N272" s="226"/>
      <c r="O272" s="226"/>
      <c r="P272" s="226"/>
      <c r="Q272" s="226"/>
      <c r="R272" s="226"/>
      <c r="S272" s="226"/>
    </row>
    <row r="273" spans="5:19" s="222" customFormat="1" x14ac:dyDescent="0.2">
      <c r="E273" s="226"/>
      <c r="F273" s="226"/>
      <c r="G273" s="226"/>
      <c r="H273" s="226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</row>
    <row r="274" spans="5:19" s="222" customFormat="1" x14ac:dyDescent="0.2">
      <c r="E274" s="226"/>
      <c r="F274" s="226"/>
      <c r="G274" s="226"/>
      <c r="H274" s="226"/>
      <c r="I274" s="226"/>
      <c r="J274" s="226"/>
      <c r="K274" s="226"/>
      <c r="L274" s="226"/>
      <c r="M274" s="226"/>
      <c r="N274" s="226"/>
      <c r="O274" s="226"/>
      <c r="P274" s="226"/>
      <c r="Q274" s="226"/>
      <c r="R274" s="226"/>
      <c r="S274" s="226"/>
    </row>
    <row r="275" spans="5:19" s="222" customFormat="1" x14ac:dyDescent="0.2">
      <c r="E275" s="226"/>
      <c r="F275" s="226"/>
      <c r="G275" s="226"/>
      <c r="H275" s="226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</row>
    <row r="276" spans="5:19" s="222" customFormat="1" x14ac:dyDescent="0.2">
      <c r="E276" s="226"/>
      <c r="F276" s="226"/>
      <c r="G276" s="226"/>
      <c r="H276" s="226"/>
      <c r="I276" s="226"/>
      <c r="J276" s="226"/>
      <c r="K276" s="226"/>
      <c r="L276" s="226"/>
      <c r="M276" s="226"/>
      <c r="N276" s="226"/>
      <c r="O276" s="226"/>
      <c r="P276" s="226"/>
      <c r="Q276" s="226"/>
      <c r="R276" s="226"/>
      <c r="S276" s="226"/>
    </row>
    <row r="277" spans="5:19" s="222" customFormat="1" x14ac:dyDescent="0.2">
      <c r="E277" s="226"/>
      <c r="F277" s="226"/>
      <c r="G277" s="226"/>
      <c r="H277" s="226"/>
      <c r="I277" s="226"/>
      <c r="J277" s="226"/>
      <c r="K277" s="226"/>
      <c r="L277" s="226"/>
      <c r="M277" s="226"/>
      <c r="N277" s="226"/>
      <c r="O277" s="226"/>
      <c r="P277" s="226"/>
      <c r="Q277" s="226"/>
      <c r="R277" s="226"/>
      <c r="S277" s="226"/>
    </row>
    <row r="278" spans="5:19" s="222" customFormat="1" x14ac:dyDescent="0.2">
      <c r="E278" s="226"/>
      <c r="F278" s="226"/>
      <c r="G278" s="226"/>
      <c r="H278" s="226"/>
      <c r="I278" s="226"/>
      <c r="J278" s="226"/>
      <c r="K278" s="226"/>
      <c r="L278" s="226"/>
      <c r="M278" s="226"/>
      <c r="N278" s="226"/>
      <c r="O278" s="226"/>
      <c r="P278" s="226"/>
      <c r="Q278" s="226"/>
      <c r="R278" s="226"/>
      <c r="S278" s="226"/>
    </row>
    <row r="279" spans="5:19" s="222" customFormat="1" x14ac:dyDescent="0.2">
      <c r="E279" s="226"/>
      <c r="F279" s="226"/>
      <c r="G279" s="226"/>
      <c r="H279" s="226"/>
      <c r="I279" s="226"/>
      <c r="J279" s="226"/>
      <c r="K279" s="226"/>
      <c r="L279" s="226"/>
      <c r="M279" s="226"/>
      <c r="N279" s="226"/>
      <c r="O279" s="226"/>
      <c r="P279" s="226"/>
      <c r="Q279" s="226"/>
      <c r="R279" s="226"/>
      <c r="S279" s="226"/>
    </row>
    <row r="280" spans="5:19" s="222" customFormat="1" x14ac:dyDescent="0.2">
      <c r="E280" s="226"/>
      <c r="F280" s="226"/>
      <c r="G280" s="226"/>
      <c r="H280" s="226"/>
      <c r="I280" s="226"/>
      <c r="J280" s="226"/>
      <c r="K280" s="226"/>
      <c r="L280" s="226"/>
      <c r="M280" s="226"/>
      <c r="N280" s="226"/>
      <c r="O280" s="226"/>
      <c r="P280" s="226"/>
      <c r="Q280" s="226"/>
      <c r="R280" s="226"/>
      <c r="S280" s="226"/>
    </row>
    <row r="281" spans="5:19" s="222" customFormat="1" x14ac:dyDescent="0.2">
      <c r="E281" s="226"/>
      <c r="F281" s="226"/>
      <c r="G281" s="226"/>
      <c r="H281" s="226"/>
      <c r="I281" s="226"/>
      <c r="J281" s="226"/>
      <c r="K281" s="226"/>
      <c r="L281" s="226"/>
      <c r="M281" s="226"/>
      <c r="N281" s="226"/>
      <c r="O281" s="226"/>
      <c r="P281" s="226"/>
      <c r="Q281" s="226"/>
      <c r="R281" s="226"/>
      <c r="S281" s="226"/>
    </row>
    <row r="282" spans="5:19" s="222" customFormat="1" x14ac:dyDescent="0.2">
      <c r="E282" s="226"/>
      <c r="F282" s="226"/>
      <c r="G282" s="226"/>
      <c r="H282" s="226"/>
      <c r="I282" s="226"/>
      <c r="J282" s="226"/>
      <c r="K282" s="226"/>
      <c r="L282" s="226"/>
      <c r="M282" s="226"/>
      <c r="N282" s="226"/>
      <c r="O282" s="226"/>
      <c r="P282" s="226"/>
      <c r="Q282" s="226"/>
      <c r="R282" s="226"/>
      <c r="S282" s="226"/>
    </row>
    <row r="283" spans="5:19" s="222" customFormat="1" x14ac:dyDescent="0.2">
      <c r="E283" s="226"/>
      <c r="F283" s="226"/>
      <c r="G283" s="226"/>
      <c r="H283" s="226"/>
      <c r="I283" s="226"/>
      <c r="J283" s="226"/>
      <c r="K283" s="226"/>
      <c r="L283" s="226"/>
      <c r="M283" s="226"/>
      <c r="N283" s="226"/>
      <c r="O283" s="226"/>
      <c r="P283" s="226"/>
      <c r="Q283" s="226"/>
      <c r="R283" s="226"/>
      <c r="S283" s="226"/>
    </row>
    <row r="284" spans="5:19" s="222" customFormat="1" x14ac:dyDescent="0.2">
      <c r="E284" s="226"/>
      <c r="F284" s="226"/>
      <c r="G284" s="226"/>
      <c r="H284" s="226"/>
      <c r="I284" s="226"/>
      <c r="J284" s="226"/>
      <c r="K284" s="226"/>
      <c r="L284" s="226"/>
      <c r="M284" s="226"/>
      <c r="N284" s="226"/>
      <c r="O284" s="226"/>
      <c r="P284" s="226"/>
      <c r="Q284" s="226"/>
      <c r="R284" s="226"/>
      <c r="S284" s="226"/>
    </row>
    <row r="285" spans="5:19" s="222" customFormat="1" x14ac:dyDescent="0.2">
      <c r="E285" s="226"/>
      <c r="F285" s="226"/>
      <c r="G285" s="226"/>
      <c r="H285" s="226"/>
      <c r="I285" s="226"/>
      <c r="J285" s="226"/>
      <c r="K285" s="226"/>
      <c r="L285" s="226"/>
      <c r="M285" s="226"/>
      <c r="N285" s="226"/>
      <c r="O285" s="226"/>
      <c r="P285" s="226"/>
      <c r="Q285" s="226"/>
      <c r="R285" s="226"/>
      <c r="S285" s="226"/>
    </row>
    <row r="286" spans="5:19" s="222" customFormat="1" x14ac:dyDescent="0.2">
      <c r="E286" s="226"/>
      <c r="F286" s="226"/>
      <c r="G286" s="226"/>
      <c r="H286" s="226"/>
      <c r="I286" s="226"/>
      <c r="J286" s="226"/>
      <c r="K286" s="226"/>
      <c r="L286" s="226"/>
      <c r="M286" s="226"/>
      <c r="N286" s="226"/>
      <c r="O286" s="226"/>
      <c r="P286" s="226"/>
      <c r="Q286" s="226"/>
      <c r="R286" s="226"/>
      <c r="S286" s="226"/>
    </row>
    <row r="287" spans="5:19" s="222" customFormat="1" x14ac:dyDescent="0.2">
      <c r="E287" s="226"/>
      <c r="F287" s="226"/>
      <c r="G287" s="226"/>
      <c r="H287" s="226"/>
      <c r="I287" s="226"/>
      <c r="J287" s="226"/>
      <c r="K287" s="226"/>
      <c r="L287" s="226"/>
      <c r="M287" s="226"/>
      <c r="N287" s="226"/>
      <c r="O287" s="226"/>
      <c r="P287" s="226"/>
      <c r="Q287" s="226"/>
      <c r="R287" s="226"/>
      <c r="S287" s="226"/>
    </row>
    <row r="288" spans="5:19" s="222" customFormat="1" x14ac:dyDescent="0.2">
      <c r="E288" s="226"/>
      <c r="F288" s="226"/>
      <c r="G288" s="226"/>
      <c r="H288" s="226"/>
      <c r="I288" s="226"/>
      <c r="J288" s="226"/>
      <c r="K288" s="226"/>
      <c r="L288" s="226"/>
      <c r="M288" s="226"/>
      <c r="N288" s="226"/>
      <c r="O288" s="226"/>
      <c r="P288" s="226"/>
      <c r="Q288" s="226"/>
      <c r="R288" s="226"/>
      <c r="S288" s="226"/>
    </row>
    <row r="289" spans="5:19" s="222" customFormat="1" x14ac:dyDescent="0.2">
      <c r="E289" s="226"/>
      <c r="F289" s="226"/>
      <c r="G289" s="226"/>
      <c r="H289" s="226"/>
      <c r="I289" s="226"/>
      <c r="J289" s="226"/>
      <c r="K289" s="226"/>
      <c r="L289" s="226"/>
      <c r="M289" s="226"/>
      <c r="N289" s="226"/>
      <c r="O289" s="226"/>
      <c r="P289" s="226"/>
      <c r="Q289" s="226"/>
      <c r="R289" s="226"/>
      <c r="S289" s="226"/>
    </row>
    <row r="290" spans="5:19" s="222" customFormat="1" x14ac:dyDescent="0.2">
      <c r="E290" s="226"/>
      <c r="F290" s="226"/>
      <c r="G290" s="226"/>
      <c r="H290" s="226"/>
      <c r="I290" s="226"/>
      <c r="J290" s="226"/>
      <c r="K290" s="226"/>
      <c r="L290" s="226"/>
      <c r="M290" s="226"/>
      <c r="N290" s="226"/>
      <c r="O290" s="226"/>
      <c r="P290" s="226"/>
      <c r="Q290" s="226"/>
      <c r="R290" s="226"/>
      <c r="S290" s="226"/>
    </row>
    <row r="291" spans="5:19" s="222" customFormat="1" x14ac:dyDescent="0.2">
      <c r="E291" s="226"/>
      <c r="F291" s="226"/>
      <c r="G291" s="226"/>
      <c r="H291" s="226"/>
      <c r="I291" s="226"/>
      <c r="J291" s="226"/>
      <c r="K291" s="226"/>
      <c r="L291" s="226"/>
      <c r="M291" s="226"/>
      <c r="N291" s="226"/>
      <c r="O291" s="226"/>
      <c r="P291" s="226"/>
      <c r="Q291" s="226"/>
      <c r="R291" s="226"/>
      <c r="S291" s="226"/>
    </row>
    <row r="292" spans="5:19" s="222" customFormat="1" x14ac:dyDescent="0.2">
      <c r="E292" s="226"/>
      <c r="F292" s="226"/>
      <c r="G292" s="226"/>
      <c r="H292" s="226"/>
      <c r="I292" s="226"/>
      <c r="J292" s="226"/>
      <c r="K292" s="226"/>
      <c r="L292" s="226"/>
      <c r="M292" s="226"/>
      <c r="N292" s="226"/>
      <c r="O292" s="226"/>
      <c r="P292" s="226"/>
      <c r="Q292" s="226"/>
      <c r="R292" s="226"/>
      <c r="S292" s="226"/>
    </row>
    <row r="293" spans="5:19" s="222" customFormat="1" x14ac:dyDescent="0.2">
      <c r="E293" s="226"/>
      <c r="F293" s="226"/>
      <c r="G293" s="226"/>
      <c r="H293" s="226"/>
      <c r="I293" s="226"/>
      <c r="J293" s="226"/>
      <c r="K293" s="226"/>
      <c r="L293" s="226"/>
      <c r="M293" s="226"/>
      <c r="N293" s="226"/>
      <c r="O293" s="226"/>
      <c r="P293" s="226"/>
      <c r="Q293" s="226"/>
      <c r="R293" s="226"/>
      <c r="S293" s="226"/>
    </row>
    <row r="294" spans="5:19" s="222" customFormat="1" x14ac:dyDescent="0.2">
      <c r="E294" s="226"/>
      <c r="F294" s="226"/>
      <c r="G294" s="226"/>
      <c r="H294" s="226"/>
      <c r="I294" s="226"/>
      <c r="J294" s="226"/>
      <c r="K294" s="226"/>
      <c r="L294" s="226"/>
      <c r="M294" s="226"/>
      <c r="N294" s="226"/>
      <c r="O294" s="226"/>
      <c r="P294" s="226"/>
      <c r="Q294" s="226"/>
      <c r="R294" s="226"/>
      <c r="S294" s="226"/>
    </row>
    <row r="295" spans="5:19" s="222" customFormat="1" x14ac:dyDescent="0.2">
      <c r="E295" s="226"/>
      <c r="F295" s="226"/>
      <c r="G295" s="226"/>
      <c r="H295" s="226"/>
      <c r="I295" s="226"/>
      <c r="J295" s="226"/>
      <c r="K295" s="226"/>
      <c r="L295" s="226"/>
      <c r="M295" s="226"/>
      <c r="N295" s="226"/>
      <c r="O295" s="226"/>
      <c r="P295" s="226"/>
      <c r="Q295" s="226"/>
      <c r="R295" s="226"/>
      <c r="S295" s="226"/>
    </row>
    <row r="296" spans="5:19" s="222" customFormat="1" x14ac:dyDescent="0.2">
      <c r="E296" s="226"/>
      <c r="F296" s="226"/>
      <c r="G296" s="226"/>
      <c r="H296" s="226"/>
      <c r="I296" s="226"/>
      <c r="J296" s="226"/>
      <c r="K296" s="226"/>
      <c r="L296" s="226"/>
      <c r="M296" s="226"/>
      <c r="N296" s="226"/>
      <c r="O296" s="226"/>
      <c r="P296" s="226"/>
      <c r="Q296" s="226"/>
      <c r="R296" s="226"/>
      <c r="S296" s="226"/>
    </row>
    <row r="297" spans="5:19" s="222" customFormat="1" x14ac:dyDescent="0.2">
      <c r="E297" s="226"/>
      <c r="F297" s="226"/>
      <c r="G297" s="226"/>
      <c r="H297" s="226"/>
      <c r="I297" s="226"/>
      <c r="J297" s="226"/>
      <c r="K297" s="226"/>
      <c r="L297" s="226"/>
      <c r="M297" s="226"/>
      <c r="N297" s="226"/>
      <c r="O297" s="226"/>
      <c r="P297" s="226"/>
      <c r="Q297" s="226"/>
      <c r="R297" s="226"/>
      <c r="S297" s="226"/>
    </row>
    <row r="298" spans="5:19" s="222" customFormat="1" x14ac:dyDescent="0.2">
      <c r="E298" s="226"/>
      <c r="F298" s="226"/>
      <c r="G298" s="226"/>
      <c r="H298" s="226"/>
      <c r="I298" s="226"/>
      <c r="J298" s="226"/>
      <c r="K298" s="226"/>
      <c r="L298" s="226"/>
      <c r="M298" s="226"/>
      <c r="N298" s="226"/>
      <c r="O298" s="226"/>
      <c r="P298" s="226"/>
      <c r="Q298" s="226"/>
      <c r="R298" s="226"/>
      <c r="S298" s="226"/>
    </row>
    <row r="299" spans="5:19" s="222" customFormat="1" x14ac:dyDescent="0.2">
      <c r="E299" s="226"/>
      <c r="F299" s="226"/>
      <c r="G299" s="226"/>
      <c r="H299" s="226"/>
      <c r="I299" s="226"/>
      <c r="J299" s="226"/>
      <c r="K299" s="226"/>
      <c r="L299" s="226"/>
      <c r="M299" s="226"/>
      <c r="N299" s="226"/>
      <c r="O299" s="226"/>
      <c r="P299" s="226"/>
      <c r="Q299" s="226"/>
      <c r="R299" s="226"/>
      <c r="S299" s="226"/>
    </row>
    <row r="300" spans="5:19" s="222" customFormat="1" x14ac:dyDescent="0.2">
      <c r="E300" s="226"/>
      <c r="F300" s="226"/>
      <c r="G300" s="226"/>
      <c r="H300" s="226"/>
      <c r="I300" s="226"/>
      <c r="J300" s="226"/>
      <c r="K300" s="226"/>
      <c r="L300" s="226"/>
      <c r="M300" s="226"/>
      <c r="N300" s="226"/>
      <c r="O300" s="226"/>
      <c r="P300" s="226"/>
      <c r="Q300" s="226"/>
      <c r="R300" s="226"/>
      <c r="S300" s="226"/>
    </row>
    <row r="301" spans="5:19" s="222" customFormat="1" x14ac:dyDescent="0.2">
      <c r="E301" s="226"/>
      <c r="F301" s="226"/>
      <c r="G301" s="226"/>
      <c r="H301" s="226"/>
      <c r="I301" s="226"/>
      <c r="J301" s="226"/>
      <c r="K301" s="226"/>
      <c r="L301" s="226"/>
      <c r="M301" s="226"/>
      <c r="N301" s="226"/>
      <c r="O301" s="226"/>
      <c r="P301" s="226"/>
      <c r="Q301" s="226"/>
      <c r="R301" s="226"/>
      <c r="S301" s="226"/>
    </row>
    <row r="302" spans="5:19" s="222" customFormat="1" x14ac:dyDescent="0.2">
      <c r="E302" s="226"/>
      <c r="F302" s="226"/>
      <c r="G302" s="226"/>
      <c r="H302" s="226"/>
      <c r="I302" s="226"/>
      <c r="J302" s="226"/>
      <c r="K302" s="226"/>
      <c r="L302" s="226"/>
      <c r="M302" s="226"/>
      <c r="N302" s="226"/>
      <c r="O302" s="226"/>
      <c r="P302" s="226"/>
      <c r="Q302" s="226"/>
      <c r="R302" s="226"/>
      <c r="S302" s="226"/>
    </row>
    <row r="303" spans="5:19" s="222" customFormat="1" x14ac:dyDescent="0.2">
      <c r="E303" s="226"/>
      <c r="F303" s="226"/>
      <c r="G303" s="226"/>
      <c r="H303" s="226"/>
      <c r="I303" s="226"/>
      <c r="J303" s="226"/>
      <c r="K303" s="226"/>
      <c r="L303" s="226"/>
      <c r="M303" s="226"/>
      <c r="N303" s="226"/>
      <c r="O303" s="226"/>
      <c r="P303" s="226"/>
      <c r="Q303" s="226"/>
      <c r="R303" s="226"/>
      <c r="S303" s="226"/>
    </row>
    <row r="304" spans="5:19" s="222" customFormat="1" x14ac:dyDescent="0.2">
      <c r="E304" s="226"/>
      <c r="F304" s="226"/>
      <c r="G304" s="226"/>
      <c r="H304" s="226"/>
      <c r="I304" s="226"/>
      <c r="J304" s="226"/>
      <c r="K304" s="226"/>
      <c r="L304" s="226"/>
      <c r="M304" s="226"/>
      <c r="N304" s="226"/>
      <c r="O304" s="226"/>
      <c r="P304" s="226"/>
      <c r="Q304" s="226"/>
      <c r="R304" s="226"/>
      <c r="S304" s="226"/>
    </row>
    <row r="305" spans="5:19" s="222" customFormat="1" x14ac:dyDescent="0.2">
      <c r="E305" s="226"/>
      <c r="F305" s="226"/>
      <c r="G305" s="226"/>
      <c r="H305" s="226"/>
      <c r="I305" s="226"/>
      <c r="J305" s="226"/>
      <c r="K305" s="226"/>
      <c r="L305" s="226"/>
      <c r="M305" s="226"/>
      <c r="N305" s="226"/>
      <c r="O305" s="226"/>
      <c r="P305" s="226"/>
      <c r="Q305" s="226"/>
      <c r="R305" s="226"/>
      <c r="S305" s="226"/>
    </row>
    <row r="306" spans="5:19" s="222" customFormat="1" x14ac:dyDescent="0.2">
      <c r="E306" s="226"/>
      <c r="F306" s="226"/>
      <c r="G306" s="226"/>
      <c r="H306" s="226"/>
      <c r="I306" s="226"/>
      <c r="J306" s="226"/>
      <c r="K306" s="226"/>
      <c r="L306" s="226"/>
      <c r="M306" s="226"/>
      <c r="N306" s="226"/>
      <c r="O306" s="226"/>
      <c r="P306" s="226"/>
      <c r="Q306" s="226"/>
      <c r="R306" s="226"/>
      <c r="S306" s="226"/>
    </row>
    <row r="307" spans="5:19" s="222" customFormat="1" x14ac:dyDescent="0.2">
      <c r="E307" s="226"/>
      <c r="F307" s="226"/>
      <c r="G307" s="226"/>
      <c r="H307" s="226"/>
      <c r="I307" s="226"/>
      <c r="J307" s="226"/>
      <c r="K307" s="226"/>
      <c r="L307" s="226"/>
      <c r="M307" s="226"/>
      <c r="N307" s="226"/>
      <c r="O307" s="226"/>
      <c r="P307" s="226"/>
      <c r="Q307" s="226"/>
      <c r="R307" s="226"/>
      <c r="S307" s="226"/>
    </row>
    <row r="308" spans="5:19" s="222" customFormat="1" x14ac:dyDescent="0.2">
      <c r="E308" s="226"/>
      <c r="F308" s="226"/>
      <c r="G308" s="226"/>
      <c r="H308" s="226"/>
      <c r="I308" s="226"/>
      <c r="J308" s="226"/>
      <c r="K308" s="226"/>
      <c r="L308" s="226"/>
      <c r="M308" s="226"/>
      <c r="N308" s="226"/>
      <c r="O308" s="226"/>
      <c r="P308" s="226"/>
      <c r="Q308" s="226"/>
      <c r="R308" s="226"/>
      <c r="S308" s="226"/>
    </row>
    <row r="309" spans="5:19" s="222" customFormat="1" x14ac:dyDescent="0.2">
      <c r="E309" s="226"/>
      <c r="F309" s="226"/>
      <c r="G309" s="226"/>
      <c r="H309" s="226"/>
      <c r="I309" s="226"/>
      <c r="J309" s="226"/>
      <c r="K309" s="226"/>
      <c r="L309" s="226"/>
      <c r="M309" s="226"/>
      <c r="N309" s="226"/>
      <c r="O309" s="226"/>
      <c r="P309" s="226"/>
      <c r="Q309" s="226"/>
      <c r="R309" s="226"/>
      <c r="S309" s="226"/>
    </row>
    <row r="310" spans="5:19" s="222" customFormat="1" x14ac:dyDescent="0.2">
      <c r="E310" s="226"/>
      <c r="F310" s="226"/>
      <c r="G310" s="226"/>
      <c r="H310" s="226"/>
      <c r="I310" s="226"/>
      <c r="J310" s="226"/>
      <c r="K310" s="226"/>
      <c r="L310" s="226"/>
      <c r="M310" s="226"/>
      <c r="N310" s="226"/>
      <c r="O310" s="226"/>
      <c r="P310" s="226"/>
      <c r="Q310" s="226"/>
      <c r="R310" s="226"/>
      <c r="S310" s="226"/>
    </row>
    <row r="311" spans="5:19" s="222" customFormat="1" x14ac:dyDescent="0.2">
      <c r="E311" s="226"/>
      <c r="F311" s="226"/>
      <c r="G311" s="226"/>
      <c r="H311" s="226"/>
      <c r="I311" s="226"/>
      <c r="J311" s="226"/>
      <c r="K311" s="226"/>
      <c r="L311" s="226"/>
      <c r="M311" s="226"/>
      <c r="N311" s="226"/>
      <c r="O311" s="226"/>
      <c r="P311" s="226"/>
      <c r="Q311" s="226"/>
      <c r="R311" s="226"/>
      <c r="S311" s="226"/>
    </row>
    <row r="312" spans="5:19" s="222" customFormat="1" x14ac:dyDescent="0.2">
      <c r="E312" s="226"/>
      <c r="F312" s="226"/>
      <c r="G312" s="226"/>
      <c r="H312" s="226"/>
      <c r="I312" s="226"/>
      <c r="J312" s="226"/>
      <c r="K312" s="226"/>
      <c r="L312" s="226"/>
      <c r="M312" s="226"/>
      <c r="N312" s="226"/>
      <c r="O312" s="226"/>
      <c r="P312" s="226"/>
      <c r="Q312" s="226"/>
      <c r="R312" s="226"/>
      <c r="S312" s="226"/>
    </row>
    <row r="313" spans="5:19" s="222" customFormat="1" x14ac:dyDescent="0.2">
      <c r="E313" s="226"/>
      <c r="F313" s="226"/>
      <c r="G313" s="226"/>
      <c r="H313" s="226"/>
      <c r="I313" s="226"/>
      <c r="J313" s="226"/>
      <c r="K313" s="226"/>
      <c r="L313" s="226"/>
      <c r="M313" s="226"/>
      <c r="N313" s="226"/>
      <c r="O313" s="226"/>
      <c r="P313" s="226"/>
      <c r="Q313" s="226"/>
      <c r="R313" s="226"/>
      <c r="S313" s="226"/>
    </row>
    <row r="314" spans="5:19" s="222" customFormat="1" x14ac:dyDescent="0.2">
      <c r="E314" s="226"/>
      <c r="F314" s="226"/>
      <c r="G314" s="226"/>
      <c r="H314" s="226"/>
      <c r="I314" s="226"/>
      <c r="J314" s="226"/>
      <c r="K314" s="226"/>
      <c r="L314" s="226"/>
      <c r="M314" s="226"/>
      <c r="N314" s="226"/>
      <c r="O314" s="226"/>
      <c r="P314" s="226"/>
      <c r="Q314" s="226"/>
      <c r="R314" s="226"/>
      <c r="S314" s="226"/>
    </row>
    <row r="315" spans="5:19" s="222" customFormat="1" x14ac:dyDescent="0.2">
      <c r="E315" s="226"/>
      <c r="F315" s="226"/>
      <c r="G315" s="226"/>
      <c r="H315" s="226"/>
      <c r="I315" s="226"/>
      <c r="J315" s="226"/>
      <c r="K315" s="226"/>
      <c r="L315" s="226"/>
      <c r="M315" s="226"/>
      <c r="N315" s="226"/>
      <c r="O315" s="226"/>
      <c r="P315" s="226"/>
      <c r="Q315" s="226"/>
      <c r="R315" s="226"/>
      <c r="S315" s="226"/>
    </row>
    <row r="316" spans="5:19" s="222" customFormat="1" x14ac:dyDescent="0.2">
      <c r="E316" s="226"/>
      <c r="F316" s="226"/>
      <c r="G316" s="226"/>
      <c r="H316" s="226"/>
      <c r="I316" s="226"/>
      <c r="J316" s="226"/>
      <c r="K316" s="226"/>
      <c r="L316" s="226"/>
      <c r="M316" s="226"/>
      <c r="N316" s="226"/>
      <c r="O316" s="226"/>
      <c r="P316" s="226"/>
      <c r="Q316" s="226"/>
      <c r="R316" s="226"/>
      <c r="S316" s="226"/>
    </row>
    <row r="317" spans="5:19" s="222" customFormat="1" x14ac:dyDescent="0.2">
      <c r="E317" s="226"/>
      <c r="F317" s="226"/>
      <c r="G317" s="226"/>
      <c r="H317" s="226"/>
      <c r="I317" s="226"/>
      <c r="J317" s="226"/>
      <c r="K317" s="226"/>
      <c r="L317" s="226"/>
      <c r="M317" s="226"/>
      <c r="N317" s="226"/>
      <c r="O317" s="226"/>
      <c r="P317" s="226"/>
      <c r="Q317" s="226"/>
      <c r="R317" s="226"/>
      <c r="S317" s="226"/>
    </row>
    <row r="318" spans="5:19" s="222" customFormat="1" x14ac:dyDescent="0.2">
      <c r="E318" s="226"/>
      <c r="F318" s="226"/>
      <c r="G318" s="226"/>
      <c r="H318" s="226"/>
      <c r="I318" s="226"/>
      <c r="J318" s="226"/>
      <c r="K318" s="226"/>
      <c r="L318" s="226"/>
      <c r="M318" s="226"/>
      <c r="N318" s="226"/>
      <c r="O318" s="226"/>
      <c r="P318" s="226"/>
      <c r="Q318" s="226"/>
      <c r="R318" s="226"/>
      <c r="S318" s="226"/>
    </row>
    <row r="319" spans="5:19" s="222" customFormat="1" x14ac:dyDescent="0.2">
      <c r="E319" s="226"/>
      <c r="F319" s="226"/>
      <c r="G319" s="226"/>
      <c r="H319" s="226"/>
      <c r="I319" s="226"/>
      <c r="J319" s="226"/>
      <c r="K319" s="226"/>
      <c r="L319" s="226"/>
      <c r="M319" s="226"/>
      <c r="N319" s="226"/>
      <c r="O319" s="226"/>
      <c r="P319" s="226"/>
      <c r="Q319" s="226"/>
      <c r="R319" s="226"/>
      <c r="S319" s="226"/>
    </row>
    <row r="320" spans="5:19" s="222" customFormat="1" x14ac:dyDescent="0.2">
      <c r="E320" s="226"/>
      <c r="F320" s="226"/>
      <c r="G320" s="226"/>
      <c r="H320" s="226"/>
      <c r="I320" s="226"/>
      <c r="J320" s="226"/>
      <c r="K320" s="226"/>
      <c r="L320" s="226"/>
      <c r="M320" s="226"/>
      <c r="N320" s="226"/>
      <c r="O320" s="226"/>
      <c r="P320" s="226"/>
      <c r="Q320" s="226"/>
      <c r="R320" s="226"/>
      <c r="S320" s="226"/>
    </row>
    <row r="321" spans="5:19" s="222" customFormat="1" x14ac:dyDescent="0.2">
      <c r="E321" s="226"/>
      <c r="F321" s="226"/>
      <c r="G321" s="226"/>
      <c r="H321" s="226"/>
      <c r="I321" s="226"/>
      <c r="J321" s="226"/>
      <c r="K321" s="226"/>
      <c r="L321" s="226"/>
      <c r="M321" s="226"/>
      <c r="N321" s="226"/>
      <c r="O321" s="226"/>
      <c r="P321" s="226"/>
      <c r="Q321" s="226"/>
      <c r="R321" s="226"/>
      <c r="S321" s="226"/>
    </row>
    <row r="322" spans="5:19" s="222" customFormat="1" x14ac:dyDescent="0.2">
      <c r="E322" s="226"/>
      <c r="F322" s="226"/>
      <c r="G322" s="226"/>
      <c r="H322" s="226"/>
      <c r="I322" s="226"/>
      <c r="J322" s="226"/>
      <c r="K322" s="226"/>
      <c r="L322" s="226"/>
      <c r="M322" s="226"/>
      <c r="N322" s="226"/>
      <c r="O322" s="226"/>
      <c r="P322" s="226"/>
      <c r="Q322" s="226"/>
      <c r="R322" s="226"/>
      <c r="S322" s="226"/>
    </row>
    <row r="323" spans="5:19" s="222" customFormat="1" x14ac:dyDescent="0.2">
      <c r="E323" s="226"/>
      <c r="F323" s="226"/>
      <c r="G323" s="226"/>
      <c r="H323" s="226"/>
      <c r="I323" s="226"/>
      <c r="J323" s="226"/>
      <c r="K323" s="226"/>
      <c r="L323" s="226"/>
      <c r="M323" s="226"/>
      <c r="N323" s="226"/>
      <c r="O323" s="226"/>
      <c r="P323" s="226"/>
      <c r="Q323" s="226"/>
      <c r="R323" s="226"/>
      <c r="S323" s="226"/>
    </row>
    <row r="324" spans="5:19" s="222" customFormat="1" x14ac:dyDescent="0.2">
      <c r="E324" s="226"/>
      <c r="F324" s="226"/>
      <c r="G324" s="226"/>
      <c r="H324" s="226"/>
      <c r="I324" s="226"/>
      <c r="J324" s="226"/>
      <c r="K324" s="226"/>
      <c r="L324" s="226"/>
      <c r="M324" s="226"/>
      <c r="N324" s="226"/>
      <c r="O324" s="226"/>
      <c r="P324" s="226"/>
      <c r="Q324" s="226"/>
      <c r="R324" s="226"/>
      <c r="S324" s="226"/>
    </row>
    <row r="325" spans="5:19" s="222" customFormat="1" x14ac:dyDescent="0.2">
      <c r="E325" s="226"/>
      <c r="F325" s="226"/>
      <c r="G325" s="226"/>
      <c r="H325" s="226"/>
      <c r="I325" s="226"/>
      <c r="J325" s="226"/>
      <c r="K325" s="226"/>
      <c r="L325" s="226"/>
      <c r="M325" s="226"/>
      <c r="N325" s="226"/>
      <c r="O325" s="226"/>
      <c r="P325" s="226"/>
      <c r="Q325" s="226"/>
      <c r="R325" s="226"/>
      <c r="S325" s="226"/>
    </row>
    <row r="326" spans="5:19" s="222" customFormat="1" x14ac:dyDescent="0.2">
      <c r="E326" s="226"/>
      <c r="F326" s="226"/>
      <c r="G326" s="226"/>
      <c r="H326" s="226"/>
      <c r="I326" s="226"/>
      <c r="J326" s="226"/>
      <c r="K326" s="226"/>
      <c r="L326" s="226"/>
      <c r="M326" s="226"/>
      <c r="N326" s="226"/>
      <c r="O326" s="226"/>
      <c r="P326" s="226"/>
      <c r="Q326" s="226"/>
      <c r="R326" s="226"/>
      <c r="S326" s="226"/>
    </row>
    <row r="327" spans="5:19" s="222" customFormat="1" x14ac:dyDescent="0.2">
      <c r="E327" s="226"/>
      <c r="F327" s="226"/>
      <c r="G327" s="226"/>
      <c r="H327" s="226"/>
      <c r="I327" s="226"/>
      <c r="J327" s="226"/>
      <c r="K327" s="226"/>
      <c r="L327" s="226"/>
      <c r="M327" s="226"/>
      <c r="N327" s="226"/>
      <c r="O327" s="226"/>
      <c r="P327" s="226"/>
      <c r="Q327" s="226"/>
      <c r="R327" s="226"/>
      <c r="S327" s="226"/>
    </row>
    <row r="328" spans="5:19" s="222" customFormat="1" x14ac:dyDescent="0.2">
      <c r="E328" s="226"/>
      <c r="F328" s="226"/>
      <c r="G328" s="226"/>
      <c r="H328" s="226"/>
      <c r="I328" s="226"/>
      <c r="J328" s="226"/>
      <c r="K328" s="226"/>
      <c r="L328" s="226"/>
      <c r="M328" s="226"/>
      <c r="N328" s="226"/>
      <c r="O328" s="226"/>
      <c r="P328" s="226"/>
      <c r="Q328" s="226"/>
      <c r="R328" s="226"/>
      <c r="S328" s="226"/>
    </row>
    <row r="329" spans="5:19" s="222" customFormat="1" x14ac:dyDescent="0.2">
      <c r="E329" s="226"/>
      <c r="F329" s="226"/>
      <c r="G329" s="226"/>
      <c r="H329" s="226"/>
      <c r="I329" s="226"/>
      <c r="J329" s="226"/>
      <c r="K329" s="226"/>
      <c r="L329" s="226"/>
      <c r="M329" s="226"/>
      <c r="N329" s="226"/>
      <c r="O329" s="226"/>
      <c r="P329" s="226"/>
      <c r="Q329" s="226"/>
      <c r="R329" s="226"/>
      <c r="S329" s="226"/>
    </row>
    <row r="330" spans="5:19" s="222" customFormat="1" x14ac:dyDescent="0.2">
      <c r="E330" s="226"/>
      <c r="F330" s="226"/>
      <c r="G330" s="226"/>
      <c r="H330" s="226"/>
      <c r="I330" s="226"/>
      <c r="J330" s="226"/>
      <c r="K330" s="226"/>
      <c r="L330" s="226"/>
      <c r="M330" s="226"/>
      <c r="N330" s="226"/>
      <c r="O330" s="226"/>
      <c r="P330" s="226"/>
      <c r="Q330" s="226"/>
      <c r="R330" s="226"/>
      <c r="S330" s="226"/>
    </row>
    <row r="331" spans="5:19" s="222" customFormat="1" x14ac:dyDescent="0.2">
      <c r="E331" s="226"/>
      <c r="F331" s="226"/>
      <c r="G331" s="226"/>
      <c r="H331" s="226"/>
      <c r="I331" s="226"/>
      <c r="J331" s="226"/>
      <c r="K331" s="226"/>
      <c r="L331" s="226"/>
      <c r="M331" s="226"/>
      <c r="N331" s="226"/>
      <c r="O331" s="226"/>
      <c r="P331" s="226"/>
      <c r="Q331" s="226"/>
      <c r="R331" s="226"/>
      <c r="S331" s="226"/>
    </row>
    <row r="332" spans="5:19" s="222" customFormat="1" x14ac:dyDescent="0.2">
      <c r="E332" s="226"/>
      <c r="F332" s="226"/>
      <c r="G332" s="226"/>
      <c r="H332" s="226"/>
      <c r="I332" s="226"/>
      <c r="J332" s="226"/>
      <c r="K332" s="226"/>
      <c r="L332" s="226"/>
      <c r="M332" s="226"/>
      <c r="N332" s="226"/>
      <c r="O332" s="226"/>
      <c r="P332" s="226"/>
      <c r="Q332" s="226"/>
      <c r="R332" s="226"/>
      <c r="S332" s="226"/>
    </row>
    <row r="333" spans="5:19" s="222" customFormat="1" x14ac:dyDescent="0.2">
      <c r="E333" s="226"/>
      <c r="F333" s="226"/>
      <c r="G333" s="226"/>
      <c r="H333" s="226"/>
      <c r="I333" s="226"/>
      <c r="J333" s="226"/>
      <c r="K333" s="226"/>
      <c r="L333" s="226"/>
      <c r="M333" s="226"/>
      <c r="N333" s="226"/>
      <c r="O333" s="226"/>
      <c r="P333" s="226"/>
      <c r="Q333" s="226"/>
      <c r="R333" s="226"/>
      <c r="S333" s="226"/>
    </row>
    <row r="334" spans="5:19" s="222" customFormat="1" x14ac:dyDescent="0.2">
      <c r="E334" s="226"/>
      <c r="F334" s="226"/>
      <c r="G334" s="226"/>
      <c r="H334" s="226"/>
      <c r="I334" s="226"/>
      <c r="J334" s="226"/>
      <c r="K334" s="226"/>
      <c r="L334" s="226"/>
      <c r="M334" s="226"/>
      <c r="N334" s="226"/>
      <c r="O334" s="226"/>
      <c r="P334" s="226"/>
      <c r="Q334" s="226"/>
      <c r="R334" s="226"/>
      <c r="S334" s="226"/>
    </row>
    <row r="335" spans="5:19" s="222" customFormat="1" x14ac:dyDescent="0.2">
      <c r="E335" s="226"/>
      <c r="F335" s="226"/>
      <c r="G335" s="226"/>
      <c r="H335" s="226"/>
      <c r="I335" s="226"/>
      <c r="J335" s="226"/>
      <c r="K335" s="226"/>
      <c r="L335" s="226"/>
      <c r="M335" s="226"/>
      <c r="N335" s="226"/>
      <c r="O335" s="226"/>
      <c r="P335" s="226"/>
      <c r="Q335" s="226"/>
      <c r="R335" s="226"/>
      <c r="S335" s="226"/>
    </row>
    <row r="336" spans="5:19" s="222" customFormat="1" x14ac:dyDescent="0.2">
      <c r="E336" s="226"/>
      <c r="F336" s="226"/>
      <c r="G336" s="226"/>
      <c r="H336" s="226"/>
      <c r="I336" s="226"/>
      <c r="J336" s="226"/>
      <c r="K336" s="226"/>
      <c r="L336" s="226"/>
      <c r="M336" s="226"/>
      <c r="N336" s="226"/>
      <c r="O336" s="226"/>
      <c r="P336" s="226"/>
      <c r="Q336" s="226"/>
      <c r="R336" s="226"/>
      <c r="S336" s="226"/>
    </row>
    <row r="337" spans="5:19" s="222" customFormat="1" x14ac:dyDescent="0.2">
      <c r="E337" s="226"/>
      <c r="F337" s="226"/>
      <c r="G337" s="226"/>
      <c r="H337" s="226"/>
      <c r="I337" s="226"/>
      <c r="J337" s="226"/>
      <c r="K337" s="226"/>
      <c r="L337" s="226"/>
      <c r="M337" s="226"/>
      <c r="N337" s="226"/>
      <c r="O337" s="226"/>
      <c r="P337" s="226"/>
      <c r="Q337" s="226"/>
      <c r="R337" s="226"/>
      <c r="S337" s="226"/>
    </row>
    <row r="338" spans="5:19" s="222" customFormat="1" x14ac:dyDescent="0.2">
      <c r="E338" s="226"/>
      <c r="F338" s="226"/>
      <c r="G338" s="226"/>
      <c r="H338" s="226"/>
      <c r="I338" s="226"/>
      <c r="J338" s="226"/>
      <c r="K338" s="226"/>
      <c r="L338" s="226"/>
      <c r="M338" s="226"/>
      <c r="N338" s="226"/>
      <c r="O338" s="226"/>
      <c r="P338" s="226"/>
      <c r="Q338" s="226"/>
      <c r="R338" s="226"/>
      <c r="S338" s="226"/>
    </row>
    <row r="339" spans="5:19" s="222" customFormat="1" x14ac:dyDescent="0.2">
      <c r="E339" s="226"/>
      <c r="F339" s="226"/>
      <c r="G339" s="226"/>
      <c r="H339" s="226"/>
      <c r="I339" s="226"/>
      <c r="J339" s="226"/>
      <c r="K339" s="226"/>
      <c r="L339" s="226"/>
      <c r="M339" s="226"/>
      <c r="N339" s="226"/>
      <c r="O339" s="226"/>
      <c r="P339" s="226"/>
      <c r="Q339" s="226"/>
      <c r="R339" s="226"/>
      <c r="S339" s="226"/>
    </row>
    <row r="340" spans="5:19" s="222" customFormat="1" x14ac:dyDescent="0.2">
      <c r="E340" s="226"/>
      <c r="F340" s="226"/>
      <c r="G340" s="226"/>
      <c r="H340" s="226"/>
      <c r="I340" s="226"/>
      <c r="J340" s="226"/>
      <c r="K340" s="226"/>
      <c r="L340" s="226"/>
      <c r="M340" s="226"/>
      <c r="N340" s="226"/>
      <c r="O340" s="226"/>
      <c r="P340" s="226"/>
      <c r="Q340" s="226"/>
      <c r="R340" s="226"/>
      <c r="S340" s="226"/>
    </row>
    <row r="341" spans="5:19" s="222" customFormat="1" x14ac:dyDescent="0.2">
      <c r="E341" s="226"/>
      <c r="F341" s="226"/>
      <c r="G341" s="226"/>
      <c r="H341" s="226"/>
      <c r="I341" s="226"/>
      <c r="J341" s="226"/>
      <c r="K341" s="226"/>
      <c r="L341" s="226"/>
      <c r="M341" s="226"/>
      <c r="N341" s="226"/>
      <c r="O341" s="226"/>
      <c r="P341" s="226"/>
      <c r="Q341" s="226"/>
      <c r="R341" s="226"/>
      <c r="S341" s="226"/>
    </row>
    <row r="342" spans="5:19" s="222" customFormat="1" x14ac:dyDescent="0.2">
      <c r="E342" s="226"/>
      <c r="F342" s="226"/>
      <c r="G342" s="226"/>
      <c r="H342" s="226"/>
      <c r="I342" s="226"/>
      <c r="J342" s="226"/>
      <c r="K342" s="226"/>
      <c r="L342" s="226"/>
      <c r="M342" s="226"/>
      <c r="N342" s="226"/>
      <c r="O342" s="226"/>
      <c r="P342" s="226"/>
      <c r="Q342" s="226"/>
      <c r="R342" s="226"/>
      <c r="S342" s="226"/>
    </row>
    <row r="343" spans="5:19" s="222" customFormat="1" x14ac:dyDescent="0.2">
      <c r="E343" s="226"/>
      <c r="F343" s="226"/>
      <c r="G343" s="226"/>
      <c r="H343" s="226"/>
      <c r="I343" s="226"/>
      <c r="J343" s="226"/>
      <c r="K343" s="226"/>
      <c r="L343" s="226"/>
      <c r="M343" s="226"/>
      <c r="N343" s="226"/>
      <c r="O343" s="226"/>
      <c r="P343" s="226"/>
      <c r="Q343" s="226"/>
      <c r="R343" s="226"/>
      <c r="S343" s="226"/>
    </row>
    <row r="344" spans="5:19" s="222" customFormat="1" x14ac:dyDescent="0.2">
      <c r="E344" s="226"/>
      <c r="F344" s="226"/>
      <c r="G344" s="226"/>
      <c r="H344" s="226"/>
      <c r="I344" s="226"/>
      <c r="J344" s="226"/>
      <c r="K344" s="226"/>
      <c r="L344" s="226"/>
      <c r="M344" s="226"/>
      <c r="N344" s="226"/>
      <c r="O344" s="226"/>
      <c r="P344" s="226"/>
      <c r="Q344" s="226"/>
      <c r="R344" s="226"/>
      <c r="S344" s="226"/>
    </row>
    <row r="345" spans="5:19" s="222" customFormat="1" x14ac:dyDescent="0.2">
      <c r="E345" s="226"/>
      <c r="F345" s="226"/>
      <c r="G345" s="226"/>
      <c r="H345" s="226"/>
      <c r="I345" s="226"/>
      <c r="J345" s="226"/>
      <c r="K345" s="226"/>
      <c r="L345" s="226"/>
      <c r="M345" s="226"/>
      <c r="N345" s="226"/>
      <c r="O345" s="226"/>
      <c r="P345" s="226"/>
      <c r="Q345" s="226"/>
      <c r="R345" s="226"/>
      <c r="S345" s="226"/>
    </row>
    <row r="346" spans="5:19" s="222" customFormat="1" x14ac:dyDescent="0.2">
      <c r="E346" s="226"/>
      <c r="F346" s="226"/>
      <c r="G346" s="226"/>
      <c r="H346" s="226"/>
      <c r="I346" s="226"/>
      <c r="J346" s="226"/>
      <c r="K346" s="226"/>
      <c r="L346" s="226"/>
      <c r="M346" s="226"/>
      <c r="N346" s="226"/>
      <c r="O346" s="226"/>
      <c r="P346" s="226"/>
      <c r="Q346" s="226"/>
      <c r="R346" s="226"/>
      <c r="S346" s="226"/>
    </row>
    <row r="347" spans="5:19" s="222" customFormat="1" x14ac:dyDescent="0.2">
      <c r="E347" s="226"/>
      <c r="F347" s="226"/>
      <c r="G347" s="226"/>
      <c r="H347" s="226"/>
      <c r="I347" s="226"/>
      <c r="J347" s="226"/>
      <c r="K347" s="226"/>
      <c r="L347" s="226"/>
      <c r="M347" s="226"/>
      <c r="N347" s="226"/>
      <c r="O347" s="226"/>
      <c r="P347" s="226"/>
      <c r="Q347" s="226"/>
      <c r="R347" s="226"/>
      <c r="S347" s="226"/>
    </row>
    <row r="348" spans="5:19" s="222" customFormat="1" x14ac:dyDescent="0.2">
      <c r="E348" s="226"/>
      <c r="F348" s="226"/>
      <c r="G348" s="226"/>
      <c r="H348" s="226"/>
      <c r="I348" s="226"/>
      <c r="J348" s="226"/>
      <c r="K348" s="226"/>
      <c r="L348" s="226"/>
      <c r="M348" s="226"/>
      <c r="N348" s="226"/>
      <c r="O348" s="226"/>
      <c r="P348" s="226"/>
      <c r="Q348" s="226"/>
      <c r="R348" s="226"/>
      <c r="S348" s="226"/>
    </row>
    <row r="349" spans="5:19" s="222" customFormat="1" x14ac:dyDescent="0.2"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  <c r="R349" s="226"/>
      <c r="S349" s="226"/>
    </row>
    <row r="350" spans="5:19" s="222" customFormat="1" x14ac:dyDescent="0.2">
      <c r="E350" s="226"/>
      <c r="F350" s="226"/>
      <c r="G350" s="226"/>
      <c r="H350" s="226"/>
      <c r="I350" s="226"/>
      <c r="J350" s="226"/>
      <c r="K350" s="226"/>
      <c r="L350" s="226"/>
      <c r="M350" s="226"/>
      <c r="N350" s="226"/>
      <c r="O350" s="226"/>
      <c r="P350" s="226"/>
      <c r="Q350" s="226"/>
      <c r="R350" s="226"/>
      <c r="S350" s="226"/>
    </row>
    <row r="351" spans="5:19" s="222" customFormat="1" x14ac:dyDescent="0.2">
      <c r="E351" s="226"/>
      <c r="F351" s="226"/>
      <c r="G351" s="226"/>
      <c r="H351" s="226"/>
      <c r="I351" s="226"/>
      <c r="J351" s="226"/>
      <c r="K351" s="226"/>
      <c r="L351" s="226"/>
      <c r="M351" s="226"/>
      <c r="N351" s="226"/>
      <c r="O351" s="226"/>
      <c r="P351" s="226"/>
      <c r="Q351" s="226"/>
      <c r="R351" s="226"/>
      <c r="S351" s="226"/>
    </row>
    <row r="352" spans="5:19" s="222" customFormat="1" x14ac:dyDescent="0.2">
      <c r="E352" s="226"/>
      <c r="F352" s="226"/>
      <c r="G352" s="226"/>
      <c r="H352" s="226"/>
      <c r="I352" s="226"/>
      <c r="J352" s="226"/>
      <c r="K352" s="226"/>
      <c r="L352" s="226"/>
      <c r="M352" s="226"/>
      <c r="N352" s="226"/>
      <c r="O352" s="226"/>
      <c r="P352" s="226"/>
      <c r="Q352" s="226"/>
      <c r="R352" s="226"/>
      <c r="S352" s="226"/>
    </row>
    <row r="353" spans="5:19" s="222" customFormat="1" x14ac:dyDescent="0.2">
      <c r="E353" s="226"/>
      <c r="F353" s="226"/>
      <c r="G353" s="226"/>
      <c r="H353" s="226"/>
      <c r="I353" s="226"/>
      <c r="J353" s="226"/>
      <c r="K353" s="226"/>
      <c r="L353" s="226"/>
      <c r="M353" s="226"/>
      <c r="N353" s="226"/>
      <c r="O353" s="226"/>
      <c r="P353" s="226"/>
      <c r="Q353" s="226"/>
      <c r="R353" s="226"/>
      <c r="S353" s="226"/>
    </row>
    <row r="354" spans="5:19" s="222" customFormat="1" x14ac:dyDescent="0.2">
      <c r="E354" s="226"/>
      <c r="F354" s="226"/>
      <c r="G354" s="226"/>
      <c r="H354" s="226"/>
      <c r="I354" s="226"/>
      <c r="J354" s="226"/>
      <c r="K354" s="226"/>
      <c r="L354" s="226"/>
      <c r="M354" s="226"/>
      <c r="N354" s="226"/>
      <c r="O354" s="226"/>
      <c r="P354" s="226"/>
      <c r="Q354" s="226"/>
      <c r="R354" s="226"/>
      <c r="S354" s="226"/>
    </row>
    <row r="355" spans="5:19" s="222" customFormat="1" x14ac:dyDescent="0.2">
      <c r="E355" s="226"/>
      <c r="F355" s="226"/>
      <c r="G355" s="226"/>
      <c r="H355" s="226"/>
      <c r="I355" s="226"/>
      <c r="J355" s="226"/>
      <c r="K355" s="226"/>
      <c r="L355" s="226"/>
      <c r="M355" s="226"/>
      <c r="N355" s="226"/>
      <c r="O355" s="226"/>
      <c r="P355" s="226"/>
      <c r="Q355" s="226"/>
      <c r="R355" s="226"/>
      <c r="S355" s="226"/>
    </row>
    <row r="356" spans="5:19" s="222" customFormat="1" x14ac:dyDescent="0.2">
      <c r="E356" s="226"/>
      <c r="F356" s="226"/>
      <c r="G356" s="226"/>
      <c r="H356" s="226"/>
      <c r="I356" s="226"/>
      <c r="J356" s="226"/>
      <c r="K356" s="226"/>
      <c r="L356" s="226"/>
      <c r="M356" s="226"/>
      <c r="N356" s="226"/>
      <c r="O356" s="226"/>
      <c r="P356" s="226"/>
      <c r="Q356" s="226"/>
      <c r="R356" s="226"/>
      <c r="S356" s="226"/>
    </row>
    <row r="357" spans="5:19" s="222" customFormat="1" x14ac:dyDescent="0.2">
      <c r="E357" s="226"/>
      <c r="F357" s="226"/>
      <c r="G357" s="226"/>
      <c r="H357" s="226"/>
      <c r="I357" s="226"/>
      <c r="J357" s="226"/>
      <c r="K357" s="226"/>
      <c r="L357" s="226"/>
      <c r="M357" s="226"/>
      <c r="N357" s="226"/>
      <c r="O357" s="226"/>
      <c r="P357" s="226"/>
      <c r="Q357" s="226"/>
      <c r="R357" s="226"/>
      <c r="S357" s="226"/>
    </row>
    <row r="358" spans="5:19" s="222" customFormat="1" x14ac:dyDescent="0.2">
      <c r="E358" s="226"/>
      <c r="F358" s="226"/>
      <c r="G358" s="226"/>
      <c r="H358" s="226"/>
      <c r="I358" s="226"/>
      <c r="J358" s="226"/>
      <c r="K358" s="226"/>
      <c r="L358" s="226"/>
      <c r="M358" s="226"/>
      <c r="N358" s="226"/>
      <c r="O358" s="226"/>
      <c r="P358" s="226"/>
      <c r="Q358" s="226"/>
      <c r="R358" s="226"/>
      <c r="S358" s="226"/>
    </row>
    <row r="359" spans="5:19" s="222" customFormat="1" x14ac:dyDescent="0.2">
      <c r="E359" s="226"/>
      <c r="F359" s="226"/>
      <c r="G359" s="226"/>
      <c r="H359" s="226"/>
      <c r="I359" s="226"/>
      <c r="J359" s="226"/>
      <c r="K359" s="226"/>
      <c r="L359" s="226"/>
      <c r="M359" s="226"/>
      <c r="N359" s="226"/>
      <c r="O359" s="226"/>
      <c r="P359" s="226"/>
      <c r="Q359" s="226"/>
      <c r="R359" s="226"/>
      <c r="S359" s="226"/>
    </row>
    <row r="360" spans="5:19" s="222" customFormat="1" x14ac:dyDescent="0.2">
      <c r="E360" s="226"/>
      <c r="F360" s="226"/>
      <c r="G360" s="226"/>
      <c r="H360" s="226"/>
      <c r="I360" s="226"/>
      <c r="J360" s="226"/>
      <c r="K360" s="226"/>
      <c r="L360" s="226"/>
      <c r="M360" s="226"/>
      <c r="N360" s="226"/>
      <c r="O360" s="226"/>
      <c r="P360" s="226"/>
      <c r="Q360" s="226"/>
      <c r="R360" s="226"/>
      <c r="S360" s="226"/>
    </row>
    <row r="361" spans="5:19" s="222" customFormat="1" x14ac:dyDescent="0.2">
      <c r="E361" s="226"/>
      <c r="F361" s="226"/>
      <c r="G361" s="226"/>
      <c r="H361" s="226"/>
      <c r="I361" s="226"/>
      <c r="J361" s="226"/>
      <c r="K361" s="226"/>
      <c r="L361" s="226"/>
      <c r="M361" s="226"/>
      <c r="N361" s="226"/>
      <c r="O361" s="226"/>
      <c r="P361" s="226"/>
      <c r="Q361" s="226"/>
      <c r="R361" s="226"/>
      <c r="S361" s="226"/>
    </row>
    <row r="362" spans="5:19" s="222" customFormat="1" x14ac:dyDescent="0.2">
      <c r="E362" s="226"/>
      <c r="F362" s="226"/>
      <c r="G362" s="226"/>
      <c r="H362" s="226"/>
      <c r="I362" s="226"/>
      <c r="J362" s="226"/>
      <c r="K362" s="226"/>
      <c r="L362" s="226"/>
      <c r="M362" s="226"/>
      <c r="N362" s="226"/>
      <c r="O362" s="226"/>
      <c r="P362" s="226"/>
      <c r="Q362" s="226"/>
      <c r="R362" s="226"/>
      <c r="S362" s="226"/>
    </row>
    <row r="363" spans="5:19" s="222" customFormat="1" x14ac:dyDescent="0.2">
      <c r="E363" s="226"/>
      <c r="F363" s="226"/>
      <c r="G363" s="226"/>
      <c r="H363" s="226"/>
      <c r="I363" s="226"/>
      <c r="J363" s="226"/>
      <c r="K363" s="226"/>
      <c r="L363" s="226"/>
      <c r="M363" s="226"/>
      <c r="N363" s="226"/>
      <c r="O363" s="226"/>
      <c r="P363" s="226"/>
      <c r="Q363" s="226"/>
      <c r="R363" s="226"/>
      <c r="S363" s="226"/>
    </row>
    <row r="364" spans="5:19" s="222" customFormat="1" x14ac:dyDescent="0.2">
      <c r="E364" s="226"/>
      <c r="F364" s="226"/>
      <c r="G364" s="226"/>
      <c r="H364" s="226"/>
      <c r="I364" s="226"/>
      <c r="J364" s="226"/>
      <c r="K364" s="226"/>
      <c r="L364" s="226"/>
      <c r="M364" s="226"/>
      <c r="N364" s="226"/>
      <c r="O364" s="226"/>
      <c r="P364" s="226"/>
      <c r="Q364" s="226"/>
      <c r="R364" s="226"/>
      <c r="S364" s="226"/>
    </row>
    <row r="365" spans="5:19" s="222" customFormat="1" x14ac:dyDescent="0.2">
      <c r="E365" s="226"/>
      <c r="F365" s="226"/>
      <c r="G365" s="226"/>
      <c r="H365" s="226"/>
      <c r="I365" s="226"/>
      <c r="J365" s="226"/>
      <c r="K365" s="226"/>
      <c r="L365" s="226"/>
      <c r="M365" s="226"/>
      <c r="N365" s="226"/>
      <c r="O365" s="226"/>
      <c r="P365" s="226"/>
      <c r="Q365" s="226"/>
      <c r="R365" s="226"/>
      <c r="S365" s="226"/>
    </row>
    <row r="366" spans="5:19" s="222" customFormat="1" x14ac:dyDescent="0.2">
      <c r="E366" s="226"/>
      <c r="F366" s="226"/>
      <c r="G366" s="226"/>
      <c r="H366" s="226"/>
      <c r="I366" s="226"/>
      <c r="J366" s="226"/>
      <c r="K366" s="226"/>
      <c r="L366" s="226"/>
      <c r="M366" s="226"/>
      <c r="N366" s="226"/>
      <c r="O366" s="226"/>
      <c r="P366" s="226"/>
      <c r="Q366" s="226"/>
      <c r="R366" s="226"/>
      <c r="S366" s="226"/>
    </row>
    <row r="367" spans="5:19" s="222" customFormat="1" x14ac:dyDescent="0.2">
      <c r="E367" s="226"/>
      <c r="F367" s="226"/>
      <c r="G367" s="226"/>
      <c r="H367" s="226"/>
      <c r="I367" s="226"/>
      <c r="J367" s="226"/>
      <c r="K367" s="226"/>
      <c r="L367" s="226"/>
      <c r="M367" s="226"/>
      <c r="N367" s="226"/>
      <c r="O367" s="226"/>
      <c r="P367" s="226"/>
      <c r="Q367" s="226"/>
      <c r="R367" s="226"/>
      <c r="S367" s="226"/>
    </row>
    <row r="368" spans="5:19" s="222" customFormat="1" x14ac:dyDescent="0.2">
      <c r="E368" s="226"/>
      <c r="F368" s="226"/>
      <c r="G368" s="226"/>
      <c r="H368" s="226"/>
      <c r="I368" s="226"/>
      <c r="J368" s="226"/>
      <c r="K368" s="226"/>
      <c r="L368" s="226"/>
      <c r="M368" s="226"/>
      <c r="N368" s="226"/>
      <c r="O368" s="226"/>
      <c r="P368" s="226"/>
      <c r="Q368" s="226"/>
      <c r="R368" s="226"/>
      <c r="S368" s="226"/>
    </row>
    <row r="369" spans="5:19" s="222" customFormat="1" x14ac:dyDescent="0.2">
      <c r="E369" s="226"/>
      <c r="F369" s="226"/>
      <c r="G369" s="226"/>
      <c r="H369" s="226"/>
      <c r="I369" s="226"/>
      <c r="J369" s="226"/>
      <c r="K369" s="226"/>
      <c r="L369" s="226"/>
      <c r="M369" s="226"/>
      <c r="N369" s="226"/>
      <c r="O369" s="226"/>
      <c r="P369" s="226"/>
      <c r="Q369" s="226"/>
      <c r="R369" s="226"/>
      <c r="S369" s="226"/>
    </row>
    <row r="370" spans="5:19" s="222" customFormat="1" x14ac:dyDescent="0.2">
      <c r="E370" s="226"/>
      <c r="F370" s="226"/>
      <c r="G370" s="226"/>
      <c r="H370" s="226"/>
      <c r="I370" s="226"/>
      <c r="J370" s="226"/>
      <c r="K370" s="226"/>
      <c r="L370" s="226"/>
      <c r="M370" s="226"/>
      <c r="N370" s="226"/>
      <c r="O370" s="226"/>
      <c r="P370" s="226"/>
      <c r="Q370" s="226"/>
      <c r="R370" s="226"/>
      <c r="S370" s="226"/>
    </row>
    <row r="371" spans="5:19" s="222" customFormat="1" x14ac:dyDescent="0.2">
      <c r="E371" s="226"/>
      <c r="F371" s="226"/>
      <c r="G371" s="226"/>
      <c r="H371" s="226"/>
      <c r="I371" s="226"/>
      <c r="J371" s="226"/>
      <c r="K371" s="226"/>
      <c r="L371" s="226"/>
      <c r="M371" s="226"/>
      <c r="N371" s="226"/>
      <c r="O371" s="226"/>
      <c r="P371" s="226"/>
      <c r="Q371" s="226"/>
      <c r="R371" s="226"/>
      <c r="S371" s="226"/>
    </row>
    <row r="372" spans="5:19" s="222" customFormat="1" x14ac:dyDescent="0.2">
      <c r="E372" s="226"/>
      <c r="F372" s="226"/>
      <c r="G372" s="226"/>
      <c r="H372" s="226"/>
      <c r="I372" s="226"/>
      <c r="J372" s="226"/>
      <c r="K372" s="226"/>
      <c r="L372" s="226"/>
      <c r="M372" s="226"/>
      <c r="N372" s="226"/>
      <c r="O372" s="226"/>
      <c r="P372" s="226"/>
      <c r="Q372" s="226"/>
      <c r="R372" s="226"/>
      <c r="S372" s="226"/>
    </row>
    <row r="373" spans="5:19" s="222" customFormat="1" x14ac:dyDescent="0.2">
      <c r="E373" s="226"/>
      <c r="F373" s="226"/>
      <c r="G373" s="226"/>
      <c r="H373" s="226"/>
      <c r="I373" s="226"/>
      <c r="J373" s="226"/>
      <c r="K373" s="226"/>
      <c r="L373" s="226"/>
      <c r="M373" s="226"/>
      <c r="N373" s="226"/>
      <c r="O373" s="226"/>
      <c r="P373" s="226"/>
      <c r="Q373" s="226"/>
      <c r="R373" s="226"/>
      <c r="S373" s="226"/>
    </row>
    <row r="374" spans="5:19" s="222" customFormat="1" x14ac:dyDescent="0.2">
      <c r="E374" s="226"/>
      <c r="F374" s="226"/>
      <c r="G374" s="226"/>
      <c r="H374" s="226"/>
      <c r="I374" s="226"/>
      <c r="J374" s="226"/>
      <c r="K374" s="226"/>
      <c r="L374" s="226"/>
      <c r="M374" s="226"/>
      <c r="N374" s="226"/>
      <c r="O374" s="226"/>
      <c r="P374" s="226"/>
      <c r="Q374" s="226"/>
      <c r="R374" s="226"/>
      <c r="S374" s="226"/>
    </row>
    <row r="375" spans="5:19" s="222" customFormat="1" x14ac:dyDescent="0.2">
      <c r="E375" s="226"/>
      <c r="F375" s="226"/>
      <c r="G375" s="226"/>
      <c r="H375" s="226"/>
      <c r="I375" s="226"/>
      <c r="J375" s="226"/>
      <c r="K375" s="226"/>
      <c r="L375" s="226"/>
      <c r="M375" s="226"/>
      <c r="N375" s="226"/>
      <c r="O375" s="226"/>
      <c r="P375" s="226"/>
      <c r="Q375" s="226"/>
      <c r="R375" s="226"/>
      <c r="S375" s="226"/>
    </row>
    <row r="376" spans="5:19" s="222" customFormat="1" x14ac:dyDescent="0.2">
      <c r="E376" s="226"/>
      <c r="F376" s="226"/>
      <c r="G376" s="226"/>
      <c r="H376" s="226"/>
      <c r="I376" s="226"/>
      <c r="J376" s="226"/>
      <c r="K376" s="226"/>
      <c r="L376" s="226"/>
      <c r="M376" s="226"/>
      <c r="N376" s="226"/>
      <c r="O376" s="226"/>
      <c r="P376" s="226"/>
      <c r="Q376" s="226"/>
      <c r="R376" s="226"/>
      <c r="S376" s="226"/>
    </row>
    <row r="377" spans="5:19" s="222" customFormat="1" x14ac:dyDescent="0.2">
      <c r="E377" s="226"/>
      <c r="F377" s="226"/>
      <c r="G377" s="226"/>
      <c r="H377" s="226"/>
      <c r="I377" s="226"/>
      <c r="J377" s="226"/>
      <c r="K377" s="226"/>
      <c r="L377" s="226"/>
      <c r="M377" s="226"/>
      <c r="N377" s="226"/>
      <c r="O377" s="226"/>
      <c r="P377" s="226"/>
      <c r="Q377" s="226"/>
      <c r="R377" s="226"/>
      <c r="S377" s="226"/>
    </row>
    <row r="378" spans="5:19" s="222" customFormat="1" x14ac:dyDescent="0.2">
      <c r="E378" s="226"/>
      <c r="F378" s="226"/>
      <c r="G378" s="226"/>
      <c r="H378" s="226"/>
      <c r="I378" s="226"/>
      <c r="J378" s="226"/>
      <c r="K378" s="226"/>
      <c r="L378" s="226"/>
      <c r="M378" s="226"/>
      <c r="N378" s="226"/>
      <c r="O378" s="226"/>
      <c r="P378" s="226"/>
      <c r="Q378" s="226"/>
      <c r="R378" s="226"/>
      <c r="S378" s="226"/>
    </row>
    <row r="379" spans="5:19" s="222" customFormat="1" x14ac:dyDescent="0.2">
      <c r="E379" s="226"/>
      <c r="F379" s="226"/>
      <c r="G379" s="226"/>
      <c r="H379" s="226"/>
      <c r="I379" s="226"/>
      <c r="J379" s="226"/>
      <c r="K379" s="226"/>
      <c r="L379" s="226"/>
      <c r="M379" s="226"/>
      <c r="N379" s="226"/>
      <c r="O379" s="226"/>
      <c r="P379" s="226"/>
      <c r="Q379" s="226"/>
      <c r="R379" s="226"/>
      <c r="S379" s="226"/>
    </row>
    <row r="380" spans="5:19" s="222" customFormat="1" x14ac:dyDescent="0.2">
      <c r="E380" s="226"/>
      <c r="F380" s="226"/>
      <c r="G380" s="226"/>
      <c r="H380" s="226"/>
      <c r="I380" s="226"/>
      <c r="J380" s="226"/>
      <c r="K380" s="226"/>
      <c r="L380" s="226"/>
      <c r="M380" s="226"/>
      <c r="N380" s="226"/>
      <c r="O380" s="226"/>
      <c r="P380" s="226"/>
      <c r="Q380" s="226"/>
      <c r="R380" s="226"/>
      <c r="S380" s="226"/>
    </row>
    <row r="381" spans="5:19" s="222" customFormat="1" x14ac:dyDescent="0.2">
      <c r="E381" s="226"/>
      <c r="F381" s="226"/>
      <c r="G381" s="226"/>
      <c r="H381" s="226"/>
      <c r="I381" s="226"/>
      <c r="J381" s="226"/>
      <c r="K381" s="226"/>
      <c r="L381" s="226"/>
      <c r="M381" s="226"/>
      <c r="N381" s="226"/>
      <c r="O381" s="226"/>
      <c r="P381" s="226"/>
      <c r="Q381" s="226"/>
      <c r="R381" s="226"/>
      <c r="S381" s="226"/>
    </row>
    <row r="382" spans="5:19" s="222" customFormat="1" x14ac:dyDescent="0.2">
      <c r="E382" s="226"/>
      <c r="F382" s="226"/>
      <c r="G382" s="226"/>
      <c r="H382" s="226"/>
      <c r="I382" s="226"/>
      <c r="J382" s="226"/>
      <c r="K382" s="226"/>
      <c r="L382" s="226"/>
      <c r="M382" s="226"/>
      <c r="N382" s="226"/>
      <c r="O382" s="226"/>
      <c r="P382" s="226"/>
      <c r="Q382" s="226"/>
      <c r="R382" s="226"/>
      <c r="S382" s="226"/>
    </row>
    <row r="383" spans="5:19" s="222" customFormat="1" x14ac:dyDescent="0.2">
      <c r="E383" s="226"/>
      <c r="F383" s="226"/>
      <c r="G383" s="226"/>
      <c r="H383" s="226"/>
      <c r="I383" s="226"/>
      <c r="J383" s="226"/>
      <c r="K383" s="226"/>
      <c r="L383" s="226"/>
      <c r="M383" s="226"/>
      <c r="N383" s="226"/>
      <c r="O383" s="226"/>
      <c r="P383" s="226"/>
      <c r="Q383" s="226"/>
      <c r="R383" s="226"/>
      <c r="S383" s="226"/>
    </row>
    <row r="384" spans="5:19" s="222" customFormat="1" x14ac:dyDescent="0.2">
      <c r="E384" s="226"/>
      <c r="F384" s="226"/>
      <c r="G384" s="226"/>
      <c r="H384" s="226"/>
      <c r="I384" s="226"/>
      <c r="J384" s="226"/>
      <c r="K384" s="226"/>
      <c r="L384" s="226"/>
      <c r="M384" s="226"/>
      <c r="N384" s="226"/>
      <c r="O384" s="226"/>
      <c r="P384" s="226"/>
      <c r="Q384" s="226"/>
      <c r="R384" s="226"/>
      <c r="S384" s="226"/>
    </row>
    <row r="385" spans="5:19" s="222" customFormat="1" x14ac:dyDescent="0.2">
      <c r="E385" s="226"/>
      <c r="F385" s="226"/>
      <c r="G385" s="226"/>
      <c r="H385" s="226"/>
      <c r="I385" s="226"/>
      <c r="J385" s="226"/>
      <c r="K385" s="226"/>
      <c r="L385" s="226"/>
      <c r="M385" s="226"/>
      <c r="N385" s="226"/>
      <c r="O385" s="226"/>
      <c r="P385" s="226"/>
      <c r="Q385" s="226"/>
      <c r="R385" s="226"/>
      <c r="S385" s="226"/>
    </row>
    <row r="386" spans="5:19" s="222" customFormat="1" x14ac:dyDescent="0.2">
      <c r="E386" s="226"/>
      <c r="F386" s="226"/>
      <c r="G386" s="226"/>
      <c r="H386" s="226"/>
      <c r="I386" s="226"/>
      <c r="J386" s="226"/>
      <c r="K386" s="226"/>
      <c r="L386" s="226"/>
      <c r="M386" s="226"/>
      <c r="N386" s="226"/>
      <c r="O386" s="226"/>
      <c r="P386" s="226"/>
      <c r="Q386" s="226"/>
      <c r="R386" s="226"/>
      <c r="S386" s="226"/>
    </row>
    <row r="387" spans="5:19" s="222" customFormat="1" x14ac:dyDescent="0.2">
      <c r="E387" s="226"/>
      <c r="F387" s="226"/>
      <c r="G387" s="226"/>
      <c r="H387" s="226"/>
      <c r="I387" s="226"/>
      <c r="J387" s="226"/>
      <c r="K387" s="226"/>
      <c r="L387" s="226"/>
      <c r="M387" s="226"/>
      <c r="N387" s="226"/>
      <c r="O387" s="226"/>
      <c r="P387" s="226"/>
      <c r="Q387" s="226"/>
      <c r="R387" s="226"/>
      <c r="S387" s="226"/>
    </row>
    <row r="388" spans="5:19" s="222" customFormat="1" x14ac:dyDescent="0.2">
      <c r="E388" s="226"/>
      <c r="F388" s="226"/>
      <c r="G388" s="226"/>
      <c r="H388" s="226"/>
      <c r="I388" s="226"/>
      <c r="J388" s="226"/>
      <c r="K388" s="226"/>
      <c r="L388" s="226"/>
      <c r="M388" s="226"/>
      <c r="N388" s="226"/>
      <c r="O388" s="226"/>
      <c r="P388" s="226"/>
      <c r="Q388" s="226"/>
      <c r="R388" s="226"/>
      <c r="S388" s="226"/>
    </row>
    <row r="389" spans="5:19" s="222" customFormat="1" x14ac:dyDescent="0.2">
      <c r="E389" s="226"/>
      <c r="F389" s="226"/>
      <c r="G389" s="226"/>
      <c r="H389" s="226"/>
      <c r="I389" s="226"/>
      <c r="J389" s="226"/>
      <c r="K389" s="226"/>
      <c r="L389" s="226"/>
      <c r="M389" s="226"/>
      <c r="N389" s="226"/>
      <c r="O389" s="226"/>
      <c r="P389" s="226"/>
      <c r="Q389" s="226"/>
      <c r="R389" s="226"/>
      <c r="S389" s="226"/>
    </row>
    <row r="390" spans="5:19" s="222" customFormat="1" x14ac:dyDescent="0.2">
      <c r="E390" s="226"/>
      <c r="F390" s="226"/>
      <c r="G390" s="226"/>
      <c r="H390" s="226"/>
      <c r="I390" s="226"/>
      <c r="J390" s="226"/>
      <c r="K390" s="226"/>
      <c r="L390" s="226"/>
      <c r="M390" s="226"/>
      <c r="N390" s="226"/>
      <c r="O390" s="226"/>
      <c r="P390" s="226"/>
      <c r="Q390" s="226"/>
      <c r="R390" s="226"/>
      <c r="S390" s="226"/>
    </row>
    <row r="391" spans="5:19" s="222" customFormat="1" x14ac:dyDescent="0.2">
      <c r="E391" s="226"/>
      <c r="F391" s="226"/>
      <c r="G391" s="226"/>
      <c r="H391" s="226"/>
      <c r="I391" s="226"/>
      <c r="J391" s="226"/>
      <c r="K391" s="226"/>
      <c r="L391" s="226"/>
      <c r="M391" s="226"/>
      <c r="N391" s="226"/>
      <c r="O391" s="226"/>
      <c r="P391" s="226"/>
      <c r="Q391" s="226"/>
      <c r="R391" s="226"/>
      <c r="S391" s="226"/>
    </row>
    <row r="392" spans="5:19" s="222" customFormat="1" x14ac:dyDescent="0.2">
      <c r="E392" s="226"/>
      <c r="F392" s="226"/>
      <c r="G392" s="226"/>
      <c r="H392" s="226"/>
      <c r="I392" s="226"/>
      <c r="J392" s="226"/>
      <c r="K392" s="226"/>
      <c r="L392" s="226"/>
      <c r="M392" s="226"/>
      <c r="N392" s="226"/>
      <c r="O392" s="226"/>
      <c r="P392" s="226"/>
      <c r="Q392" s="226"/>
      <c r="R392" s="226"/>
      <c r="S392" s="226"/>
    </row>
    <row r="393" spans="5:19" s="222" customFormat="1" x14ac:dyDescent="0.2">
      <c r="E393" s="226"/>
      <c r="F393" s="226"/>
      <c r="G393" s="226"/>
      <c r="H393" s="226"/>
      <c r="I393" s="226"/>
      <c r="J393" s="226"/>
      <c r="K393" s="226"/>
      <c r="L393" s="226"/>
      <c r="M393" s="226"/>
      <c r="N393" s="226"/>
      <c r="O393" s="226"/>
      <c r="P393" s="226"/>
      <c r="Q393" s="226"/>
      <c r="R393" s="226"/>
      <c r="S393" s="226"/>
    </row>
    <row r="394" spans="5:19" s="222" customFormat="1" x14ac:dyDescent="0.2">
      <c r="E394" s="226"/>
      <c r="F394" s="226"/>
      <c r="G394" s="226"/>
      <c r="H394" s="226"/>
      <c r="I394" s="226"/>
      <c r="J394" s="226"/>
      <c r="K394" s="226"/>
      <c r="L394" s="226"/>
      <c r="M394" s="226"/>
      <c r="N394" s="226"/>
      <c r="O394" s="226"/>
      <c r="P394" s="226"/>
      <c r="Q394" s="226"/>
      <c r="R394" s="226"/>
      <c r="S394" s="226"/>
    </row>
    <row r="395" spans="5:19" s="222" customFormat="1" x14ac:dyDescent="0.2">
      <c r="E395" s="226"/>
      <c r="F395" s="226"/>
      <c r="G395" s="226"/>
      <c r="H395" s="226"/>
      <c r="I395" s="226"/>
      <c r="J395" s="226"/>
      <c r="K395" s="226"/>
      <c r="L395" s="226"/>
      <c r="M395" s="226"/>
      <c r="N395" s="226"/>
      <c r="O395" s="226"/>
      <c r="P395" s="226"/>
      <c r="Q395" s="226"/>
      <c r="R395" s="226"/>
      <c r="S395" s="226"/>
    </row>
    <row r="396" spans="5:19" s="222" customFormat="1" x14ac:dyDescent="0.2">
      <c r="E396" s="226"/>
      <c r="F396" s="226"/>
      <c r="G396" s="226"/>
      <c r="H396" s="226"/>
      <c r="I396" s="226"/>
      <c r="J396" s="226"/>
      <c r="K396" s="226"/>
      <c r="L396" s="226"/>
      <c r="M396" s="226"/>
      <c r="N396" s="226"/>
      <c r="O396" s="226"/>
      <c r="P396" s="226"/>
      <c r="Q396" s="226"/>
      <c r="R396" s="226"/>
      <c r="S396" s="226"/>
    </row>
    <row r="397" spans="5:19" s="222" customFormat="1" x14ac:dyDescent="0.2">
      <c r="E397" s="226"/>
      <c r="F397" s="226"/>
      <c r="G397" s="226"/>
      <c r="H397" s="226"/>
      <c r="I397" s="226"/>
      <c r="J397" s="226"/>
      <c r="K397" s="226"/>
      <c r="L397" s="226"/>
      <c r="M397" s="226"/>
      <c r="N397" s="226"/>
      <c r="O397" s="226"/>
      <c r="P397" s="226"/>
      <c r="Q397" s="226"/>
      <c r="R397" s="226"/>
      <c r="S397" s="226"/>
    </row>
    <row r="398" spans="5:19" s="222" customFormat="1" x14ac:dyDescent="0.2">
      <c r="E398" s="226"/>
      <c r="F398" s="226"/>
      <c r="G398" s="226"/>
      <c r="H398" s="226"/>
      <c r="I398" s="226"/>
      <c r="J398" s="226"/>
      <c r="K398" s="226"/>
      <c r="L398" s="226"/>
      <c r="M398" s="226"/>
      <c r="N398" s="226"/>
      <c r="O398" s="226"/>
      <c r="P398" s="226"/>
      <c r="Q398" s="226"/>
      <c r="R398" s="226"/>
      <c r="S398" s="226"/>
    </row>
    <row r="399" spans="5:19" s="222" customFormat="1" x14ac:dyDescent="0.2">
      <c r="E399" s="226"/>
      <c r="F399" s="226"/>
      <c r="G399" s="226"/>
      <c r="H399" s="226"/>
      <c r="I399" s="226"/>
      <c r="J399" s="226"/>
      <c r="K399" s="226"/>
      <c r="L399" s="226"/>
      <c r="M399" s="226"/>
      <c r="N399" s="226"/>
      <c r="O399" s="226"/>
      <c r="P399" s="226"/>
      <c r="Q399" s="226"/>
      <c r="R399" s="226"/>
      <c r="S399" s="226"/>
    </row>
    <row r="400" spans="5:19" s="222" customFormat="1" x14ac:dyDescent="0.2">
      <c r="E400" s="226"/>
      <c r="F400" s="226"/>
      <c r="G400" s="226"/>
      <c r="H400" s="226"/>
      <c r="I400" s="226"/>
      <c r="J400" s="226"/>
      <c r="K400" s="226"/>
      <c r="L400" s="226"/>
      <c r="M400" s="226"/>
      <c r="N400" s="226"/>
      <c r="O400" s="226"/>
      <c r="P400" s="226"/>
      <c r="Q400" s="226"/>
      <c r="R400" s="226"/>
      <c r="S400" s="226"/>
    </row>
    <row r="401" spans="5:19" s="222" customFormat="1" x14ac:dyDescent="0.2">
      <c r="E401" s="226"/>
      <c r="F401" s="226"/>
      <c r="G401" s="226"/>
      <c r="H401" s="226"/>
      <c r="I401" s="226"/>
      <c r="J401" s="226"/>
      <c r="K401" s="226"/>
      <c r="L401" s="226"/>
      <c r="M401" s="226"/>
      <c r="N401" s="226"/>
      <c r="O401" s="226"/>
      <c r="P401" s="226"/>
      <c r="Q401" s="226"/>
      <c r="R401" s="226"/>
      <c r="S401" s="226"/>
    </row>
    <row r="402" spans="5:19" s="222" customFormat="1" x14ac:dyDescent="0.2">
      <c r="E402" s="226"/>
      <c r="F402" s="226"/>
      <c r="G402" s="226"/>
      <c r="H402" s="226"/>
      <c r="I402" s="226"/>
      <c r="J402" s="226"/>
      <c r="K402" s="226"/>
      <c r="L402" s="226"/>
      <c r="M402" s="226"/>
      <c r="N402" s="226"/>
      <c r="O402" s="226"/>
      <c r="P402" s="226"/>
      <c r="Q402" s="226"/>
      <c r="R402" s="226"/>
      <c r="S402" s="226"/>
    </row>
    <row r="403" spans="5:19" s="222" customFormat="1" x14ac:dyDescent="0.2">
      <c r="E403" s="226"/>
      <c r="F403" s="226"/>
      <c r="G403" s="226"/>
      <c r="H403" s="226"/>
      <c r="I403" s="226"/>
      <c r="J403" s="226"/>
      <c r="K403" s="226"/>
      <c r="L403" s="226"/>
      <c r="M403" s="226"/>
      <c r="N403" s="226"/>
      <c r="O403" s="226"/>
      <c r="P403" s="226"/>
      <c r="Q403" s="226"/>
      <c r="R403" s="226"/>
      <c r="S403" s="226"/>
    </row>
    <row r="404" spans="5:19" s="222" customFormat="1" x14ac:dyDescent="0.2">
      <c r="E404" s="226"/>
      <c r="F404" s="226"/>
      <c r="G404" s="226"/>
      <c r="H404" s="226"/>
      <c r="I404" s="226"/>
      <c r="J404" s="226"/>
      <c r="K404" s="226"/>
      <c r="L404" s="226"/>
      <c r="M404" s="226"/>
      <c r="N404" s="226"/>
      <c r="O404" s="226"/>
      <c r="P404" s="226"/>
      <c r="Q404" s="226"/>
      <c r="R404" s="226"/>
      <c r="S404" s="226"/>
    </row>
    <row r="405" spans="5:19" s="222" customFormat="1" x14ac:dyDescent="0.2">
      <c r="E405" s="226"/>
      <c r="F405" s="226"/>
      <c r="G405" s="226"/>
      <c r="H405" s="226"/>
      <c r="I405" s="226"/>
      <c r="J405" s="226"/>
      <c r="K405" s="226"/>
      <c r="L405" s="226"/>
      <c r="M405" s="226"/>
      <c r="N405" s="226"/>
      <c r="O405" s="226"/>
      <c r="P405" s="226"/>
      <c r="Q405" s="226"/>
      <c r="R405" s="226"/>
      <c r="S405" s="226"/>
    </row>
    <row r="406" spans="5:19" s="222" customFormat="1" x14ac:dyDescent="0.2">
      <c r="E406" s="226"/>
      <c r="F406" s="226"/>
      <c r="G406" s="226"/>
      <c r="H406" s="226"/>
      <c r="I406" s="226"/>
      <c r="J406" s="226"/>
      <c r="K406" s="226"/>
      <c r="L406" s="226"/>
      <c r="M406" s="226"/>
      <c r="N406" s="226"/>
      <c r="O406" s="226"/>
      <c r="P406" s="226"/>
      <c r="Q406" s="226"/>
      <c r="R406" s="226"/>
      <c r="S406" s="226"/>
    </row>
    <row r="407" spans="5:19" s="222" customFormat="1" x14ac:dyDescent="0.2">
      <c r="E407" s="226"/>
      <c r="F407" s="226"/>
      <c r="G407" s="226"/>
      <c r="H407" s="226"/>
      <c r="I407" s="226"/>
      <c r="J407" s="226"/>
      <c r="K407" s="226"/>
      <c r="L407" s="226"/>
      <c r="M407" s="226"/>
      <c r="N407" s="226"/>
      <c r="O407" s="226"/>
      <c r="P407" s="226"/>
      <c r="Q407" s="226"/>
      <c r="R407" s="226"/>
      <c r="S407" s="226"/>
    </row>
    <row r="408" spans="5:19" s="222" customFormat="1" x14ac:dyDescent="0.2">
      <c r="E408" s="226"/>
      <c r="F408" s="226"/>
      <c r="G408" s="226"/>
      <c r="H408" s="226"/>
      <c r="I408" s="226"/>
      <c r="J408" s="226"/>
      <c r="K408" s="226"/>
      <c r="L408" s="226"/>
      <c r="M408" s="226"/>
      <c r="N408" s="226"/>
      <c r="O408" s="226"/>
      <c r="P408" s="226"/>
      <c r="Q408" s="226"/>
      <c r="R408" s="226"/>
      <c r="S408" s="226"/>
    </row>
    <row r="409" spans="5:19" s="222" customFormat="1" x14ac:dyDescent="0.2">
      <c r="E409" s="226"/>
      <c r="F409" s="226"/>
      <c r="G409" s="226"/>
      <c r="H409" s="226"/>
      <c r="I409" s="226"/>
      <c r="J409" s="226"/>
      <c r="K409" s="226"/>
      <c r="L409" s="226"/>
      <c r="M409" s="226"/>
      <c r="N409" s="226"/>
      <c r="O409" s="226"/>
      <c r="P409" s="226"/>
      <c r="Q409" s="226"/>
      <c r="R409" s="226"/>
      <c r="S409" s="226"/>
    </row>
    <row r="410" spans="5:19" s="222" customFormat="1" x14ac:dyDescent="0.2">
      <c r="E410" s="226"/>
      <c r="F410" s="226"/>
      <c r="G410" s="226"/>
      <c r="H410" s="226"/>
      <c r="I410" s="226"/>
      <c r="J410" s="226"/>
      <c r="K410" s="226"/>
      <c r="L410" s="226"/>
      <c r="M410" s="226"/>
      <c r="N410" s="226"/>
      <c r="O410" s="226"/>
      <c r="P410" s="226"/>
      <c r="Q410" s="226"/>
      <c r="R410" s="226"/>
      <c r="S410" s="226"/>
    </row>
    <row r="411" spans="5:19" s="222" customFormat="1" x14ac:dyDescent="0.2">
      <c r="E411" s="226"/>
      <c r="F411" s="226"/>
      <c r="G411" s="226"/>
      <c r="H411" s="226"/>
      <c r="I411" s="226"/>
      <c r="J411" s="226"/>
      <c r="K411" s="226"/>
      <c r="L411" s="226"/>
      <c r="M411" s="226"/>
      <c r="N411" s="226"/>
      <c r="O411" s="226"/>
      <c r="P411" s="226"/>
      <c r="Q411" s="226"/>
      <c r="R411" s="226"/>
      <c r="S411" s="226"/>
    </row>
    <row r="412" spans="5:19" s="222" customFormat="1" x14ac:dyDescent="0.2">
      <c r="E412" s="226"/>
      <c r="F412" s="226"/>
      <c r="G412" s="226"/>
      <c r="H412" s="226"/>
      <c r="I412" s="226"/>
      <c r="J412" s="226"/>
      <c r="K412" s="226"/>
      <c r="L412" s="226"/>
      <c r="M412" s="226"/>
      <c r="N412" s="226"/>
      <c r="O412" s="226"/>
      <c r="P412" s="226"/>
      <c r="Q412" s="226"/>
      <c r="R412" s="226"/>
      <c r="S412" s="226"/>
    </row>
    <row r="413" spans="5:19" s="222" customFormat="1" x14ac:dyDescent="0.2">
      <c r="E413" s="226"/>
      <c r="F413" s="226"/>
      <c r="G413" s="226"/>
      <c r="H413" s="226"/>
      <c r="I413" s="226"/>
      <c r="J413" s="226"/>
      <c r="K413" s="226"/>
      <c r="L413" s="226"/>
      <c r="M413" s="226"/>
      <c r="N413" s="226"/>
      <c r="O413" s="226"/>
      <c r="P413" s="226"/>
      <c r="Q413" s="226"/>
      <c r="R413" s="226"/>
      <c r="S413" s="226"/>
    </row>
    <row r="414" spans="5:19" s="222" customFormat="1" x14ac:dyDescent="0.2">
      <c r="E414" s="226"/>
      <c r="F414" s="226"/>
      <c r="G414" s="226"/>
      <c r="H414" s="226"/>
      <c r="I414" s="226"/>
      <c r="J414" s="226"/>
      <c r="K414" s="226"/>
      <c r="L414" s="226"/>
      <c r="M414" s="226"/>
      <c r="N414" s="226"/>
      <c r="O414" s="226"/>
      <c r="P414" s="226"/>
      <c r="Q414" s="226"/>
      <c r="R414" s="226"/>
      <c r="S414" s="226"/>
    </row>
    <row r="415" spans="5:19" s="222" customFormat="1" x14ac:dyDescent="0.2">
      <c r="E415" s="226"/>
      <c r="F415" s="226"/>
      <c r="G415" s="226"/>
      <c r="H415" s="226"/>
      <c r="I415" s="226"/>
      <c r="J415" s="226"/>
      <c r="K415" s="226"/>
      <c r="L415" s="226"/>
      <c r="M415" s="226"/>
      <c r="N415" s="226"/>
      <c r="O415" s="226"/>
      <c r="P415" s="226"/>
      <c r="Q415" s="226"/>
      <c r="R415" s="226"/>
      <c r="S415" s="226"/>
    </row>
    <row r="416" spans="5:19" s="222" customFormat="1" x14ac:dyDescent="0.2">
      <c r="E416" s="226"/>
      <c r="F416" s="226"/>
      <c r="G416" s="226"/>
      <c r="H416" s="226"/>
      <c r="I416" s="226"/>
      <c r="J416" s="226"/>
      <c r="K416" s="226"/>
      <c r="L416" s="226"/>
      <c r="M416" s="226"/>
      <c r="N416" s="226"/>
      <c r="O416" s="226"/>
      <c r="P416" s="226"/>
      <c r="Q416" s="226"/>
      <c r="R416" s="226"/>
      <c r="S416" s="226"/>
    </row>
    <row r="417" spans="5:19" s="222" customFormat="1" x14ac:dyDescent="0.2">
      <c r="E417" s="226"/>
      <c r="F417" s="226"/>
      <c r="G417" s="226"/>
      <c r="H417" s="226"/>
      <c r="I417" s="226"/>
      <c r="J417" s="226"/>
      <c r="K417" s="226"/>
      <c r="L417" s="226"/>
      <c r="M417" s="226"/>
      <c r="N417" s="226"/>
      <c r="O417" s="226"/>
      <c r="P417" s="226"/>
      <c r="Q417" s="226"/>
      <c r="R417" s="226"/>
      <c r="S417" s="226"/>
    </row>
    <row r="418" spans="5:19" s="222" customFormat="1" x14ac:dyDescent="0.2">
      <c r="E418" s="226"/>
      <c r="F418" s="226"/>
      <c r="G418" s="226"/>
      <c r="H418" s="226"/>
      <c r="I418" s="226"/>
      <c r="J418" s="226"/>
      <c r="K418" s="226"/>
      <c r="L418" s="226"/>
      <c r="M418" s="226"/>
      <c r="N418" s="226"/>
      <c r="O418" s="226"/>
      <c r="P418" s="226"/>
      <c r="Q418" s="226"/>
      <c r="R418" s="226"/>
      <c r="S418" s="226"/>
    </row>
    <row r="419" spans="5:19" s="222" customFormat="1" x14ac:dyDescent="0.2">
      <c r="E419" s="226"/>
      <c r="F419" s="226"/>
      <c r="G419" s="226"/>
      <c r="H419" s="226"/>
      <c r="I419" s="226"/>
      <c r="J419" s="226"/>
      <c r="K419" s="226"/>
      <c r="L419" s="226"/>
      <c r="M419" s="226"/>
      <c r="N419" s="226"/>
      <c r="O419" s="226"/>
      <c r="P419" s="226"/>
      <c r="Q419" s="226"/>
      <c r="R419" s="226"/>
      <c r="S419" s="226"/>
    </row>
    <row r="420" spans="5:19" s="222" customFormat="1" x14ac:dyDescent="0.2">
      <c r="E420" s="226"/>
      <c r="F420" s="226"/>
      <c r="G420" s="226"/>
      <c r="H420" s="226"/>
      <c r="I420" s="226"/>
      <c r="J420" s="226"/>
      <c r="K420" s="226"/>
      <c r="L420" s="226"/>
      <c r="M420" s="226"/>
      <c r="N420" s="226"/>
      <c r="O420" s="226"/>
      <c r="P420" s="226"/>
      <c r="Q420" s="226"/>
      <c r="R420" s="226"/>
      <c r="S420" s="226"/>
    </row>
    <row r="421" spans="5:19" s="222" customFormat="1" x14ac:dyDescent="0.2">
      <c r="E421" s="226"/>
      <c r="F421" s="226"/>
      <c r="G421" s="226"/>
      <c r="H421" s="226"/>
      <c r="I421" s="226"/>
      <c r="J421" s="226"/>
      <c r="K421" s="226"/>
      <c r="L421" s="226"/>
      <c r="M421" s="226"/>
      <c r="N421" s="226"/>
      <c r="O421" s="226"/>
      <c r="P421" s="226"/>
      <c r="Q421" s="226"/>
      <c r="R421" s="226"/>
      <c r="S421" s="226"/>
    </row>
    <row r="422" spans="5:19" s="222" customFormat="1" x14ac:dyDescent="0.2">
      <c r="E422" s="226"/>
      <c r="F422" s="226"/>
      <c r="G422" s="226"/>
      <c r="H422" s="226"/>
      <c r="I422" s="226"/>
      <c r="J422" s="226"/>
      <c r="K422" s="226"/>
      <c r="L422" s="226"/>
      <c r="M422" s="226"/>
      <c r="N422" s="226"/>
      <c r="O422" s="226"/>
      <c r="P422" s="226"/>
      <c r="Q422" s="226"/>
      <c r="R422" s="226"/>
      <c r="S422" s="226"/>
    </row>
    <row r="423" spans="5:19" s="222" customFormat="1" x14ac:dyDescent="0.2">
      <c r="E423" s="226"/>
      <c r="F423" s="226"/>
      <c r="G423" s="226"/>
      <c r="H423" s="226"/>
      <c r="I423" s="226"/>
      <c r="J423" s="226"/>
      <c r="K423" s="226"/>
      <c r="L423" s="226"/>
      <c r="M423" s="226"/>
      <c r="N423" s="226"/>
      <c r="O423" s="226"/>
      <c r="P423" s="226"/>
      <c r="Q423" s="226"/>
      <c r="R423" s="226"/>
      <c r="S423" s="226"/>
    </row>
    <row r="424" spans="5:19" s="222" customFormat="1" x14ac:dyDescent="0.2">
      <c r="E424" s="226"/>
      <c r="F424" s="226"/>
      <c r="G424" s="226"/>
      <c r="H424" s="226"/>
      <c r="I424" s="226"/>
      <c r="J424" s="226"/>
      <c r="K424" s="226"/>
      <c r="L424" s="226"/>
      <c r="M424" s="226"/>
      <c r="N424" s="226"/>
      <c r="O424" s="226"/>
      <c r="P424" s="226"/>
      <c r="Q424" s="226"/>
      <c r="R424" s="226"/>
      <c r="S424" s="226"/>
    </row>
    <row r="425" spans="5:19" s="222" customFormat="1" x14ac:dyDescent="0.2">
      <c r="E425" s="226"/>
      <c r="F425" s="226"/>
      <c r="G425" s="226"/>
      <c r="H425" s="226"/>
      <c r="I425" s="226"/>
      <c r="J425" s="226"/>
      <c r="K425" s="226"/>
      <c r="L425" s="226"/>
      <c r="M425" s="226"/>
      <c r="N425" s="226"/>
      <c r="O425" s="226"/>
      <c r="P425" s="226"/>
      <c r="Q425" s="226"/>
      <c r="R425" s="226"/>
      <c r="S425" s="226"/>
    </row>
    <row r="426" spans="5:19" s="222" customFormat="1" x14ac:dyDescent="0.2">
      <c r="E426" s="226"/>
      <c r="F426" s="226"/>
      <c r="G426" s="226"/>
      <c r="H426" s="226"/>
      <c r="I426" s="226"/>
      <c r="J426" s="226"/>
      <c r="K426" s="226"/>
      <c r="L426" s="226"/>
      <c r="M426" s="226"/>
      <c r="N426" s="226"/>
      <c r="O426" s="226"/>
      <c r="P426" s="226"/>
      <c r="Q426" s="226"/>
      <c r="R426" s="226"/>
      <c r="S426" s="226"/>
    </row>
    <row r="427" spans="5:19" s="222" customFormat="1" x14ac:dyDescent="0.2">
      <c r="E427" s="226"/>
      <c r="F427" s="226"/>
      <c r="G427" s="226"/>
      <c r="H427" s="226"/>
      <c r="I427" s="226"/>
      <c r="J427" s="226"/>
      <c r="K427" s="226"/>
      <c r="L427" s="226"/>
      <c r="M427" s="226"/>
      <c r="N427" s="226"/>
      <c r="O427" s="226"/>
      <c r="P427" s="226"/>
      <c r="Q427" s="226"/>
      <c r="R427" s="226"/>
      <c r="S427" s="226"/>
    </row>
    <row r="428" spans="5:19" s="222" customFormat="1" x14ac:dyDescent="0.2">
      <c r="E428" s="226"/>
      <c r="F428" s="226"/>
      <c r="G428" s="226"/>
      <c r="H428" s="226"/>
      <c r="I428" s="226"/>
      <c r="J428" s="226"/>
      <c r="K428" s="226"/>
      <c r="L428" s="226"/>
      <c r="M428" s="226"/>
      <c r="N428" s="226"/>
      <c r="O428" s="226"/>
      <c r="P428" s="226"/>
      <c r="Q428" s="226"/>
      <c r="R428" s="226"/>
      <c r="S428" s="226"/>
    </row>
    <row r="429" spans="5:19" s="222" customFormat="1" x14ac:dyDescent="0.2">
      <c r="E429" s="226"/>
      <c r="F429" s="226"/>
      <c r="G429" s="226"/>
      <c r="H429" s="226"/>
      <c r="I429" s="226"/>
      <c r="J429" s="226"/>
      <c r="K429" s="226"/>
      <c r="L429" s="226"/>
      <c r="M429" s="226"/>
      <c r="N429" s="226"/>
      <c r="O429" s="226"/>
      <c r="P429" s="226"/>
      <c r="Q429" s="226"/>
      <c r="R429" s="226"/>
      <c r="S429" s="226"/>
    </row>
    <row r="430" spans="5:19" s="222" customFormat="1" x14ac:dyDescent="0.2">
      <c r="E430" s="226"/>
      <c r="F430" s="226"/>
      <c r="G430" s="226"/>
      <c r="H430" s="226"/>
      <c r="I430" s="226"/>
      <c r="J430" s="226"/>
      <c r="K430" s="226"/>
      <c r="L430" s="226"/>
      <c r="M430" s="226"/>
      <c r="N430" s="226"/>
      <c r="O430" s="226"/>
      <c r="P430" s="226"/>
      <c r="Q430" s="226"/>
      <c r="R430" s="226"/>
      <c r="S430" s="226"/>
    </row>
    <row r="431" spans="5:19" s="222" customFormat="1" x14ac:dyDescent="0.2">
      <c r="E431" s="226"/>
      <c r="F431" s="226"/>
      <c r="G431" s="226"/>
      <c r="H431" s="226"/>
      <c r="I431" s="226"/>
      <c r="J431" s="226"/>
      <c r="K431" s="226"/>
      <c r="L431" s="226"/>
      <c r="M431" s="226"/>
      <c r="N431" s="226"/>
      <c r="O431" s="226"/>
      <c r="P431" s="226"/>
      <c r="Q431" s="226"/>
      <c r="R431" s="226"/>
      <c r="S431" s="226"/>
    </row>
    <row r="432" spans="5:19" s="222" customFormat="1" x14ac:dyDescent="0.2">
      <c r="E432" s="226"/>
      <c r="F432" s="226"/>
      <c r="G432" s="226"/>
      <c r="H432" s="226"/>
      <c r="I432" s="226"/>
      <c r="J432" s="226"/>
      <c r="K432" s="226"/>
      <c r="L432" s="226"/>
      <c r="M432" s="226"/>
      <c r="N432" s="226"/>
      <c r="O432" s="226"/>
      <c r="P432" s="226"/>
      <c r="Q432" s="226"/>
      <c r="R432" s="226"/>
      <c r="S432" s="226"/>
    </row>
    <row r="433" spans="5:19" s="222" customFormat="1" x14ac:dyDescent="0.2">
      <c r="E433" s="226"/>
      <c r="F433" s="226"/>
      <c r="G433" s="226"/>
      <c r="H433" s="226"/>
      <c r="I433" s="226"/>
      <c r="J433" s="226"/>
      <c r="K433" s="226"/>
      <c r="L433" s="226"/>
      <c r="M433" s="226"/>
      <c r="N433" s="226"/>
      <c r="O433" s="226"/>
      <c r="P433" s="226"/>
      <c r="Q433" s="226"/>
      <c r="R433" s="226"/>
      <c r="S433" s="226"/>
    </row>
    <row r="434" spans="5:19" s="222" customFormat="1" x14ac:dyDescent="0.2">
      <c r="E434" s="226"/>
      <c r="F434" s="226"/>
      <c r="G434" s="226"/>
      <c r="H434" s="226"/>
      <c r="I434" s="226"/>
      <c r="J434" s="226"/>
      <c r="K434" s="226"/>
      <c r="L434" s="226"/>
      <c r="M434" s="226"/>
      <c r="N434" s="226"/>
      <c r="O434" s="226"/>
      <c r="P434" s="226"/>
      <c r="Q434" s="226"/>
      <c r="R434" s="226"/>
      <c r="S434" s="226"/>
    </row>
    <row r="435" spans="5:19" s="222" customFormat="1" x14ac:dyDescent="0.2">
      <c r="E435" s="226"/>
      <c r="F435" s="226"/>
      <c r="G435" s="226"/>
      <c r="H435" s="226"/>
      <c r="I435" s="226"/>
      <c r="J435" s="226"/>
      <c r="K435" s="226"/>
      <c r="L435" s="226"/>
      <c r="M435" s="226"/>
      <c r="N435" s="226"/>
      <c r="O435" s="226"/>
      <c r="P435" s="226"/>
      <c r="Q435" s="226"/>
      <c r="R435" s="226"/>
      <c r="S435" s="226"/>
    </row>
    <row r="436" spans="5:19" s="222" customFormat="1" x14ac:dyDescent="0.2">
      <c r="E436" s="226"/>
      <c r="F436" s="226"/>
      <c r="G436" s="226"/>
      <c r="H436" s="226"/>
      <c r="I436" s="226"/>
      <c r="J436" s="226"/>
      <c r="K436" s="226"/>
      <c r="L436" s="226"/>
      <c r="M436" s="226"/>
      <c r="N436" s="226"/>
      <c r="O436" s="226"/>
      <c r="P436" s="226"/>
      <c r="Q436" s="226"/>
      <c r="R436" s="226"/>
      <c r="S436" s="226"/>
    </row>
    <row r="437" spans="5:19" s="222" customFormat="1" x14ac:dyDescent="0.2">
      <c r="E437" s="226"/>
      <c r="F437" s="226"/>
      <c r="G437" s="226"/>
      <c r="H437" s="226"/>
      <c r="I437" s="226"/>
      <c r="J437" s="226"/>
      <c r="K437" s="226"/>
      <c r="L437" s="226"/>
      <c r="M437" s="226"/>
      <c r="N437" s="226"/>
      <c r="O437" s="226"/>
      <c r="P437" s="226"/>
      <c r="Q437" s="226"/>
      <c r="R437" s="226"/>
      <c r="S437" s="226"/>
    </row>
    <row r="438" spans="5:19" s="222" customFormat="1" x14ac:dyDescent="0.2">
      <c r="E438" s="226"/>
      <c r="F438" s="226"/>
      <c r="G438" s="226"/>
      <c r="H438" s="226"/>
      <c r="I438" s="226"/>
      <c r="J438" s="226"/>
      <c r="K438" s="226"/>
      <c r="L438" s="226"/>
      <c r="M438" s="226"/>
      <c r="N438" s="226"/>
      <c r="O438" s="226"/>
      <c r="P438" s="226"/>
      <c r="Q438" s="226"/>
      <c r="R438" s="226"/>
      <c r="S438" s="226"/>
    </row>
    <row r="439" spans="5:19" s="222" customFormat="1" x14ac:dyDescent="0.2">
      <c r="E439" s="226"/>
      <c r="F439" s="226"/>
      <c r="G439" s="226"/>
      <c r="H439" s="226"/>
      <c r="I439" s="226"/>
      <c r="J439" s="226"/>
      <c r="K439" s="226"/>
      <c r="L439" s="226"/>
      <c r="M439" s="226"/>
      <c r="N439" s="226"/>
      <c r="O439" s="226"/>
      <c r="P439" s="226"/>
      <c r="Q439" s="226"/>
      <c r="R439" s="226"/>
      <c r="S439" s="226"/>
    </row>
    <row r="440" spans="5:19" s="222" customFormat="1" x14ac:dyDescent="0.2">
      <c r="E440" s="226"/>
      <c r="F440" s="226"/>
      <c r="G440" s="226"/>
      <c r="H440" s="226"/>
      <c r="I440" s="226"/>
      <c r="J440" s="226"/>
      <c r="K440" s="226"/>
      <c r="L440" s="226"/>
      <c r="M440" s="226"/>
      <c r="N440" s="226"/>
      <c r="O440" s="226"/>
      <c r="P440" s="226"/>
      <c r="Q440" s="226"/>
      <c r="R440" s="226"/>
      <c r="S440" s="226"/>
    </row>
    <row r="441" spans="5:19" s="222" customFormat="1" x14ac:dyDescent="0.2">
      <c r="E441" s="226"/>
      <c r="F441" s="226"/>
      <c r="G441" s="226"/>
      <c r="H441" s="226"/>
      <c r="I441" s="226"/>
      <c r="J441" s="226"/>
      <c r="K441" s="226"/>
      <c r="L441" s="226"/>
      <c r="M441" s="226"/>
      <c r="N441" s="226"/>
      <c r="O441" s="226"/>
      <c r="P441" s="226"/>
      <c r="Q441" s="226"/>
      <c r="R441" s="226"/>
      <c r="S441" s="226"/>
    </row>
    <row r="442" spans="5:19" s="222" customFormat="1" x14ac:dyDescent="0.2">
      <c r="E442" s="226"/>
      <c r="F442" s="226"/>
      <c r="G442" s="226"/>
      <c r="H442" s="226"/>
      <c r="I442" s="226"/>
      <c r="J442" s="226"/>
      <c r="K442" s="226"/>
      <c r="L442" s="226"/>
      <c r="M442" s="226"/>
      <c r="N442" s="226"/>
      <c r="O442" s="226"/>
      <c r="P442" s="226"/>
      <c r="Q442" s="226"/>
      <c r="R442" s="226"/>
      <c r="S442" s="226"/>
    </row>
    <row r="443" spans="5:19" s="222" customFormat="1" x14ac:dyDescent="0.2">
      <c r="E443" s="226"/>
      <c r="F443" s="226"/>
      <c r="G443" s="226"/>
      <c r="H443" s="226"/>
      <c r="I443" s="226"/>
      <c r="J443" s="226"/>
      <c r="K443" s="226"/>
      <c r="L443" s="226"/>
      <c r="M443" s="226"/>
      <c r="N443" s="226"/>
      <c r="O443" s="226"/>
      <c r="P443" s="226"/>
      <c r="Q443" s="226"/>
      <c r="R443" s="226"/>
      <c r="S443" s="226"/>
    </row>
    <row r="444" spans="5:19" s="222" customFormat="1" x14ac:dyDescent="0.2">
      <c r="E444" s="226"/>
      <c r="F444" s="226"/>
      <c r="G444" s="226"/>
      <c r="H444" s="226"/>
      <c r="I444" s="226"/>
      <c r="J444" s="226"/>
      <c r="K444" s="226"/>
      <c r="L444" s="226"/>
      <c r="M444" s="226"/>
      <c r="N444" s="226"/>
      <c r="O444" s="226"/>
      <c r="P444" s="226"/>
      <c r="Q444" s="226"/>
      <c r="R444" s="226"/>
      <c r="S444" s="226"/>
    </row>
    <row r="445" spans="5:19" s="222" customFormat="1" x14ac:dyDescent="0.2">
      <c r="E445" s="226"/>
      <c r="F445" s="226"/>
      <c r="G445" s="226"/>
      <c r="H445" s="226"/>
      <c r="I445" s="226"/>
      <c r="J445" s="226"/>
      <c r="K445" s="226"/>
      <c r="L445" s="226"/>
      <c r="M445" s="226"/>
      <c r="N445" s="226"/>
      <c r="O445" s="226"/>
      <c r="P445" s="226"/>
      <c r="Q445" s="226"/>
      <c r="R445" s="226"/>
      <c r="S445" s="226"/>
    </row>
    <row r="446" spans="5:19" s="222" customFormat="1" x14ac:dyDescent="0.2">
      <c r="E446" s="226"/>
      <c r="F446" s="226"/>
      <c r="G446" s="226"/>
      <c r="H446" s="226"/>
      <c r="I446" s="226"/>
      <c r="J446" s="226"/>
      <c r="K446" s="226"/>
      <c r="L446" s="226"/>
      <c r="M446" s="226"/>
      <c r="N446" s="226"/>
      <c r="O446" s="226"/>
      <c r="P446" s="226"/>
      <c r="Q446" s="226"/>
      <c r="R446" s="226"/>
      <c r="S446" s="226"/>
    </row>
    <row r="447" spans="5:19" s="222" customFormat="1" x14ac:dyDescent="0.2">
      <c r="E447" s="226"/>
      <c r="F447" s="226"/>
      <c r="G447" s="226"/>
      <c r="H447" s="226"/>
      <c r="I447" s="226"/>
      <c r="J447" s="226"/>
      <c r="K447" s="226"/>
      <c r="L447" s="226"/>
      <c r="M447" s="226"/>
      <c r="N447" s="226"/>
      <c r="O447" s="226"/>
      <c r="P447" s="226"/>
      <c r="Q447" s="226"/>
      <c r="R447" s="226"/>
      <c r="S447" s="226"/>
    </row>
    <row r="448" spans="5:19" s="222" customFormat="1" x14ac:dyDescent="0.2">
      <c r="E448" s="226"/>
      <c r="F448" s="226"/>
      <c r="G448" s="226"/>
      <c r="H448" s="226"/>
      <c r="I448" s="226"/>
      <c r="J448" s="226"/>
      <c r="K448" s="226"/>
      <c r="L448" s="226"/>
      <c r="M448" s="226"/>
      <c r="N448" s="226"/>
      <c r="O448" s="226"/>
      <c r="P448" s="226"/>
      <c r="Q448" s="226"/>
      <c r="R448" s="226"/>
      <c r="S448" s="226"/>
    </row>
    <row r="449" spans="5:19" s="222" customFormat="1" x14ac:dyDescent="0.2">
      <c r="E449" s="226"/>
      <c r="F449" s="226"/>
      <c r="G449" s="226"/>
      <c r="H449" s="226"/>
      <c r="I449" s="226"/>
      <c r="J449" s="226"/>
      <c r="K449" s="226"/>
      <c r="L449" s="226"/>
      <c r="M449" s="226"/>
      <c r="N449" s="226"/>
      <c r="O449" s="226"/>
      <c r="P449" s="226"/>
      <c r="Q449" s="226"/>
      <c r="R449" s="226"/>
      <c r="S449" s="226"/>
    </row>
    <row r="450" spans="5:19" s="222" customFormat="1" x14ac:dyDescent="0.2">
      <c r="E450" s="226"/>
      <c r="F450" s="226"/>
      <c r="G450" s="226"/>
      <c r="H450" s="226"/>
      <c r="I450" s="226"/>
      <c r="J450" s="226"/>
      <c r="K450" s="226"/>
      <c r="L450" s="226"/>
      <c r="M450" s="226"/>
      <c r="N450" s="226"/>
      <c r="O450" s="226"/>
      <c r="P450" s="226"/>
      <c r="Q450" s="226"/>
      <c r="R450" s="226"/>
      <c r="S450" s="226"/>
    </row>
    <row r="451" spans="5:19" s="222" customFormat="1" x14ac:dyDescent="0.2">
      <c r="E451" s="226"/>
      <c r="F451" s="226"/>
      <c r="G451" s="226"/>
      <c r="H451" s="226"/>
      <c r="I451" s="226"/>
      <c r="J451" s="226"/>
      <c r="K451" s="226"/>
      <c r="L451" s="226"/>
      <c r="M451" s="226"/>
      <c r="N451" s="226"/>
      <c r="O451" s="226"/>
      <c r="P451" s="226"/>
      <c r="Q451" s="226"/>
      <c r="R451" s="226"/>
      <c r="S451" s="226"/>
    </row>
    <row r="452" spans="5:19" s="222" customFormat="1" x14ac:dyDescent="0.2">
      <c r="E452" s="226"/>
      <c r="F452" s="226"/>
      <c r="G452" s="226"/>
      <c r="H452" s="226"/>
      <c r="I452" s="226"/>
      <c r="J452" s="226"/>
      <c r="K452" s="226"/>
      <c r="L452" s="226"/>
      <c r="M452" s="226"/>
      <c r="N452" s="226"/>
      <c r="O452" s="226"/>
      <c r="P452" s="226"/>
      <c r="Q452" s="226"/>
      <c r="R452" s="226"/>
      <c r="S452" s="226"/>
    </row>
    <row r="453" spans="5:19" s="222" customFormat="1" x14ac:dyDescent="0.2">
      <c r="E453" s="226"/>
      <c r="F453" s="226"/>
      <c r="G453" s="226"/>
      <c r="H453" s="226"/>
      <c r="I453" s="226"/>
      <c r="J453" s="226"/>
      <c r="K453" s="226"/>
      <c r="L453" s="226"/>
      <c r="M453" s="226"/>
      <c r="N453" s="226"/>
      <c r="O453" s="226"/>
      <c r="P453" s="226"/>
      <c r="Q453" s="226"/>
      <c r="R453" s="226"/>
      <c r="S453" s="226"/>
    </row>
    <row r="454" spans="5:19" s="222" customFormat="1" x14ac:dyDescent="0.2">
      <c r="E454" s="226"/>
      <c r="F454" s="226"/>
      <c r="G454" s="226"/>
      <c r="H454" s="226"/>
      <c r="I454" s="226"/>
      <c r="J454" s="226"/>
      <c r="K454" s="226"/>
      <c r="L454" s="226"/>
      <c r="M454" s="226"/>
      <c r="N454" s="226"/>
      <c r="O454" s="226"/>
      <c r="P454" s="226"/>
      <c r="Q454" s="226"/>
      <c r="R454" s="226"/>
      <c r="S454" s="226"/>
    </row>
    <row r="455" spans="5:19" s="222" customFormat="1" x14ac:dyDescent="0.2">
      <c r="E455" s="226"/>
      <c r="F455" s="226"/>
      <c r="G455" s="226"/>
      <c r="H455" s="226"/>
      <c r="I455" s="226"/>
      <c r="J455" s="226"/>
      <c r="K455" s="226"/>
      <c r="L455" s="226"/>
      <c r="M455" s="226"/>
      <c r="N455" s="226"/>
      <c r="O455" s="226"/>
      <c r="P455" s="226"/>
      <c r="Q455" s="226"/>
      <c r="R455" s="226"/>
      <c r="S455" s="226"/>
    </row>
    <row r="456" spans="5:19" s="222" customFormat="1" x14ac:dyDescent="0.2">
      <c r="E456" s="226"/>
      <c r="F456" s="226"/>
      <c r="G456" s="226"/>
      <c r="H456" s="226"/>
      <c r="I456" s="226"/>
      <c r="J456" s="226"/>
      <c r="K456" s="226"/>
      <c r="L456" s="226"/>
      <c r="M456" s="226"/>
      <c r="N456" s="226"/>
      <c r="O456" s="226"/>
      <c r="P456" s="226"/>
      <c r="Q456" s="226"/>
      <c r="R456" s="226"/>
      <c r="S456" s="226"/>
    </row>
    <row r="457" spans="5:19" s="222" customFormat="1" x14ac:dyDescent="0.2">
      <c r="E457" s="226"/>
      <c r="F457" s="226"/>
      <c r="G457" s="226"/>
      <c r="H457" s="226"/>
      <c r="I457" s="226"/>
      <c r="J457" s="226"/>
      <c r="K457" s="226"/>
      <c r="L457" s="226"/>
      <c r="M457" s="226"/>
      <c r="N457" s="226"/>
      <c r="O457" s="226"/>
      <c r="P457" s="226"/>
      <c r="Q457" s="226"/>
      <c r="R457" s="226"/>
      <c r="S457" s="226"/>
    </row>
    <row r="458" spans="5:19" s="222" customFormat="1" x14ac:dyDescent="0.2">
      <c r="E458" s="226"/>
      <c r="F458" s="226"/>
      <c r="G458" s="226"/>
      <c r="H458" s="226"/>
      <c r="I458" s="226"/>
      <c r="J458" s="226"/>
      <c r="K458" s="226"/>
      <c r="L458" s="226"/>
      <c r="M458" s="226"/>
      <c r="N458" s="226"/>
      <c r="O458" s="226"/>
      <c r="P458" s="226"/>
      <c r="Q458" s="226"/>
      <c r="R458" s="226"/>
      <c r="S458" s="226"/>
    </row>
    <row r="459" spans="5:19" s="222" customFormat="1" x14ac:dyDescent="0.2">
      <c r="E459" s="226"/>
      <c r="F459" s="226"/>
      <c r="G459" s="226"/>
      <c r="H459" s="226"/>
      <c r="I459" s="226"/>
      <c r="J459" s="226"/>
      <c r="K459" s="226"/>
      <c r="L459" s="226"/>
      <c r="M459" s="226"/>
      <c r="N459" s="226"/>
      <c r="O459" s="226"/>
      <c r="P459" s="226"/>
      <c r="Q459" s="226"/>
      <c r="R459" s="226"/>
      <c r="S459" s="226"/>
    </row>
    <row r="460" spans="5:19" s="222" customFormat="1" x14ac:dyDescent="0.2">
      <c r="E460" s="226"/>
      <c r="F460" s="226"/>
      <c r="G460" s="226"/>
      <c r="H460" s="226"/>
      <c r="I460" s="226"/>
      <c r="J460" s="226"/>
      <c r="K460" s="226"/>
      <c r="L460" s="226"/>
      <c r="M460" s="226"/>
      <c r="N460" s="226"/>
      <c r="O460" s="226"/>
      <c r="P460" s="226"/>
      <c r="Q460" s="226"/>
      <c r="R460" s="226"/>
      <c r="S460" s="226"/>
    </row>
    <row r="461" spans="5:19" s="222" customFormat="1" x14ac:dyDescent="0.2">
      <c r="E461" s="226"/>
      <c r="F461" s="226"/>
      <c r="G461" s="226"/>
      <c r="H461" s="226"/>
      <c r="I461" s="226"/>
      <c r="J461" s="226"/>
      <c r="K461" s="226"/>
      <c r="L461" s="226"/>
      <c r="M461" s="226"/>
      <c r="N461" s="226"/>
      <c r="O461" s="226"/>
      <c r="P461" s="226"/>
      <c r="Q461" s="226"/>
      <c r="R461" s="226"/>
      <c r="S461" s="226"/>
    </row>
    <row r="462" spans="5:19" s="222" customFormat="1" x14ac:dyDescent="0.2">
      <c r="E462" s="226"/>
      <c r="F462" s="226"/>
      <c r="G462" s="226"/>
      <c r="H462" s="226"/>
      <c r="I462" s="226"/>
      <c r="J462" s="226"/>
      <c r="K462" s="226"/>
      <c r="L462" s="226"/>
      <c r="M462" s="226"/>
      <c r="N462" s="226"/>
      <c r="O462" s="226"/>
      <c r="P462" s="226"/>
      <c r="Q462" s="226"/>
      <c r="R462" s="226"/>
      <c r="S462" s="226"/>
    </row>
    <row r="463" spans="5:19" s="222" customFormat="1" x14ac:dyDescent="0.2">
      <c r="E463" s="226"/>
      <c r="F463" s="226"/>
      <c r="G463" s="226"/>
      <c r="H463" s="226"/>
      <c r="I463" s="226"/>
      <c r="J463" s="226"/>
      <c r="K463" s="226"/>
      <c r="L463" s="226"/>
      <c r="M463" s="226"/>
      <c r="N463" s="226"/>
      <c r="O463" s="226"/>
      <c r="P463" s="226"/>
      <c r="Q463" s="226"/>
      <c r="R463" s="226"/>
      <c r="S463" s="226"/>
    </row>
    <row r="464" spans="5:19" s="222" customFormat="1" x14ac:dyDescent="0.2">
      <c r="E464" s="226"/>
      <c r="F464" s="226"/>
      <c r="G464" s="226"/>
      <c r="H464" s="226"/>
      <c r="I464" s="226"/>
      <c r="J464" s="226"/>
      <c r="K464" s="226"/>
      <c r="L464" s="226"/>
      <c r="M464" s="226"/>
      <c r="N464" s="226"/>
      <c r="O464" s="226"/>
      <c r="P464" s="226"/>
      <c r="Q464" s="226"/>
      <c r="R464" s="226"/>
      <c r="S464" s="226"/>
    </row>
    <row r="465" spans="5:19" s="222" customFormat="1" x14ac:dyDescent="0.2">
      <c r="E465" s="226"/>
      <c r="F465" s="226"/>
      <c r="G465" s="226"/>
      <c r="H465" s="226"/>
      <c r="I465" s="226"/>
      <c r="J465" s="226"/>
      <c r="K465" s="226"/>
      <c r="L465" s="226"/>
      <c r="M465" s="226"/>
      <c r="N465" s="226"/>
      <c r="O465" s="226"/>
      <c r="P465" s="226"/>
      <c r="Q465" s="226"/>
      <c r="R465" s="226"/>
      <c r="S465" s="226"/>
    </row>
    <row r="466" spans="5:19" s="222" customFormat="1" x14ac:dyDescent="0.2">
      <c r="E466" s="226"/>
      <c r="F466" s="226"/>
      <c r="G466" s="226"/>
      <c r="H466" s="226"/>
      <c r="I466" s="226"/>
      <c r="J466" s="226"/>
      <c r="K466" s="226"/>
      <c r="L466" s="226"/>
      <c r="M466" s="226"/>
      <c r="N466" s="226"/>
      <c r="O466" s="226"/>
      <c r="P466" s="226"/>
      <c r="Q466" s="226"/>
      <c r="R466" s="226"/>
      <c r="S466" s="226"/>
    </row>
    <row r="467" spans="5:19" s="222" customFormat="1" x14ac:dyDescent="0.2">
      <c r="E467" s="226"/>
      <c r="F467" s="226"/>
      <c r="G467" s="226"/>
      <c r="H467" s="226"/>
      <c r="I467" s="226"/>
      <c r="J467" s="226"/>
      <c r="K467" s="226"/>
      <c r="L467" s="226"/>
      <c r="M467" s="226"/>
      <c r="N467" s="226"/>
      <c r="O467" s="226"/>
      <c r="P467" s="226"/>
      <c r="Q467" s="226"/>
      <c r="R467" s="226"/>
      <c r="S467" s="226"/>
    </row>
    <row r="468" spans="5:19" s="222" customFormat="1" x14ac:dyDescent="0.2">
      <c r="E468" s="226"/>
      <c r="F468" s="226"/>
      <c r="G468" s="226"/>
      <c r="H468" s="226"/>
      <c r="I468" s="226"/>
      <c r="J468" s="226"/>
      <c r="K468" s="226"/>
      <c r="L468" s="226"/>
      <c r="M468" s="226"/>
      <c r="N468" s="226"/>
      <c r="O468" s="226"/>
      <c r="P468" s="226"/>
      <c r="Q468" s="226"/>
      <c r="R468" s="226"/>
      <c r="S468" s="226"/>
    </row>
    <row r="469" spans="5:19" s="222" customFormat="1" x14ac:dyDescent="0.2">
      <c r="E469" s="226"/>
      <c r="F469" s="226"/>
      <c r="G469" s="226"/>
      <c r="H469" s="226"/>
      <c r="I469" s="226"/>
      <c r="J469" s="226"/>
      <c r="K469" s="226"/>
      <c r="L469" s="226"/>
      <c r="M469" s="226"/>
      <c r="N469" s="226"/>
      <c r="O469" s="226"/>
      <c r="P469" s="226"/>
      <c r="Q469" s="226"/>
      <c r="R469" s="226"/>
      <c r="S469" s="226"/>
    </row>
    <row r="470" spans="5:19" s="222" customFormat="1" x14ac:dyDescent="0.2">
      <c r="E470" s="226"/>
      <c r="F470" s="226"/>
      <c r="G470" s="226"/>
      <c r="H470" s="226"/>
      <c r="I470" s="226"/>
      <c r="J470" s="226"/>
      <c r="K470" s="226"/>
      <c r="L470" s="226"/>
      <c r="M470" s="226"/>
      <c r="N470" s="226"/>
      <c r="O470" s="226"/>
      <c r="P470" s="226"/>
      <c r="Q470" s="226"/>
      <c r="R470" s="226"/>
      <c r="S470" s="226"/>
    </row>
    <row r="471" spans="5:19" s="222" customFormat="1" x14ac:dyDescent="0.2">
      <c r="E471" s="226"/>
      <c r="F471" s="226"/>
      <c r="G471" s="226"/>
      <c r="H471" s="226"/>
      <c r="I471" s="226"/>
      <c r="J471" s="226"/>
      <c r="K471" s="226"/>
      <c r="L471" s="226"/>
      <c r="M471" s="226"/>
      <c r="N471" s="226"/>
      <c r="O471" s="226"/>
      <c r="P471" s="226"/>
      <c r="Q471" s="226"/>
      <c r="R471" s="226"/>
      <c r="S471" s="226"/>
    </row>
    <row r="472" spans="5:19" s="222" customFormat="1" x14ac:dyDescent="0.2">
      <c r="E472" s="226"/>
      <c r="F472" s="226"/>
      <c r="G472" s="226"/>
      <c r="H472" s="226"/>
      <c r="I472" s="226"/>
      <c r="J472" s="226"/>
      <c r="K472" s="226"/>
      <c r="L472" s="226"/>
      <c r="M472" s="226"/>
      <c r="N472" s="226"/>
      <c r="O472" s="226"/>
      <c r="P472" s="226"/>
      <c r="Q472" s="226"/>
      <c r="R472" s="226"/>
      <c r="S472" s="226"/>
    </row>
    <row r="473" spans="5:19" s="222" customFormat="1" x14ac:dyDescent="0.2">
      <c r="E473" s="226"/>
      <c r="F473" s="226"/>
      <c r="G473" s="226"/>
      <c r="H473" s="226"/>
      <c r="I473" s="226"/>
      <c r="J473" s="226"/>
      <c r="K473" s="226"/>
      <c r="L473" s="226"/>
      <c r="M473" s="226"/>
      <c r="N473" s="226"/>
      <c r="O473" s="226"/>
      <c r="P473" s="226"/>
      <c r="Q473" s="226"/>
      <c r="R473" s="226"/>
      <c r="S473" s="226"/>
    </row>
    <row r="474" spans="5:19" s="222" customFormat="1" x14ac:dyDescent="0.2">
      <c r="E474" s="226"/>
      <c r="F474" s="226"/>
      <c r="G474" s="226"/>
      <c r="H474" s="226"/>
      <c r="I474" s="226"/>
      <c r="J474" s="226"/>
      <c r="K474" s="226"/>
      <c r="L474" s="226"/>
      <c r="M474" s="226"/>
      <c r="N474" s="226"/>
      <c r="O474" s="226"/>
      <c r="P474" s="226"/>
      <c r="Q474" s="226"/>
      <c r="R474" s="226"/>
      <c r="S474" s="226"/>
    </row>
    <row r="475" spans="5:19" s="222" customFormat="1" x14ac:dyDescent="0.2">
      <c r="E475" s="226"/>
      <c r="F475" s="226"/>
      <c r="G475" s="226"/>
      <c r="H475" s="226"/>
      <c r="I475" s="226"/>
      <c r="J475" s="226"/>
      <c r="K475" s="226"/>
      <c r="L475" s="226"/>
      <c r="M475" s="226"/>
      <c r="N475" s="226"/>
      <c r="O475" s="226"/>
      <c r="P475" s="226"/>
      <c r="Q475" s="226"/>
      <c r="R475" s="226"/>
      <c r="S475" s="226"/>
    </row>
    <row r="476" spans="5:19" s="222" customFormat="1" x14ac:dyDescent="0.2">
      <c r="E476" s="226"/>
      <c r="F476" s="226"/>
      <c r="G476" s="226"/>
      <c r="H476" s="226"/>
      <c r="I476" s="226"/>
      <c r="J476" s="226"/>
      <c r="K476" s="226"/>
      <c r="L476" s="226"/>
      <c r="M476" s="226"/>
      <c r="N476" s="226"/>
      <c r="O476" s="226"/>
      <c r="P476" s="226"/>
      <c r="Q476" s="226"/>
      <c r="R476" s="226"/>
      <c r="S476" s="226"/>
    </row>
    <row r="477" spans="5:19" s="222" customFormat="1" x14ac:dyDescent="0.2">
      <c r="E477" s="226"/>
      <c r="F477" s="226"/>
      <c r="G477" s="226"/>
      <c r="H477" s="226"/>
      <c r="I477" s="226"/>
      <c r="J477" s="226"/>
      <c r="K477" s="226"/>
      <c r="L477" s="226"/>
      <c r="M477" s="226"/>
      <c r="N477" s="226"/>
      <c r="O477" s="226"/>
      <c r="P477" s="226"/>
      <c r="Q477" s="226"/>
      <c r="R477" s="226"/>
      <c r="S477" s="226"/>
    </row>
    <row r="478" spans="5:19" s="222" customFormat="1" x14ac:dyDescent="0.2">
      <c r="E478" s="226"/>
      <c r="F478" s="226"/>
      <c r="G478" s="226"/>
      <c r="H478" s="226"/>
      <c r="I478" s="226"/>
      <c r="J478" s="226"/>
      <c r="K478" s="226"/>
      <c r="L478" s="226"/>
      <c r="M478" s="226"/>
      <c r="N478" s="226"/>
      <c r="O478" s="226"/>
      <c r="P478" s="226"/>
      <c r="Q478" s="226"/>
      <c r="R478" s="226"/>
      <c r="S478" s="226"/>
    </row>
    <row r="479" spans="5:19" s="222" customFormat="1" x14ac:dyDescent="0.2">
      <c r="E479" s="226"/>
      <c r="F479" s="226"/>
      <c r="G479" s="226"/>
      <c r="H479" s="226"/>
      <c r="I479" s="226"/>
      <c r="J479" s="226"/>
      <c r="K479" s="226"/>
      <c r="L479" s="226"/>
      <c r="M479" s="226"/>
      <c r="N479" s="226"/>
      <c r="O479" s="226"/>
      <c r="P479" s="226"/>
      <c r="Q479" s="226"/>
      <c r="R479" s="226"/>
      <c r="S479" s="226"/>
    </row>
    <row r="480" spans="5:19" s="222" customFormat="1" x14ac:dyDescent="0.2">
      <c r="E480" s="226"/>
      <c r="F480" s="226"/>
      <c r="G480" s="226"/>
      <c r="H480" s="226"/>
      <c r="I480" s="226"/>
      <c r="J480" s="226"/>
      <c r="K480" s="226"/>
      <c r="L480" s="226"/>
      <c r="M480" s="226"/>
      <c r="N480" s="226"/>
      <c r="O480" s="226"/>
      <c r="P480" s="226"/>
      <c r="Q480" s="226"/>
      <c r="R480" s="226"/>
      <c r="S480" s="226"/>
    </row>
    <row r="481" spans="5:19" s="222" customFormat="1" x14ac:dyDescent="0.2">
      <c r="E481" s="226"/>
      <c r="F481" s="226"/>
      <c r="G481" s="226"/>
      <c r="H481" s="226"/>
      <c r="I481" s="226"/>
      <c r="J481" s="226"/>
      <c r="K481" s="226"/>
      <c r="L481" s="226"/>
      <c r="M481" s="226"/>
      <c r="N481" s="226"/>
      <c r="O481" s="226"/>
      <c r="P481" s="226"/>
      <c r="Q481" s="226"/>
      <c r="R481" s="226"/>
      <c r="S481" s="226"/>
    </row>
    <row r="482" spans="5:19" s="222" customFormat="1" x14ac:dyDescent="0.2">
      <c r="E482" s="226"/>
      <c r="F482" s="226"/>
      <c r="G482" s="226"/>
      <c r="H482" s="226"/>
      <c r="I482" s="226"/>
      <c r="J482" s="226"/>
      <c r="K482" s="226"/>
      <c r="L482" s="226"/>
      <c r="M482" s="226"/>
      <c r="N482" s="226"/>
      <c r="O482" s="226"/>
      <c r="P482" s="226"/>
      <c r="Q482" s="226"/>
      <c r="R482" s="226"/>
      <c r="S482" s="226"/>
    </row>
    <row r="483" spans="5:19" s="222" customFormat="1" x14ac:dyDescent="0.2">
      <c r="E483" s="226"/>
      <c r="F483" s="226"/>
      <c r="G483" s="226"/>
      <c r="H483" s="226"/>
      <c r="I483" s="226"/>
      <c r="J483" s="226"/>
      <c r="K483" s="226"/>
      <c r="L483" s="226"/>
      <c r="M483" s="226"/>
      <c r="N483" s="226"/>
      <c r="O483" s="226"/>
      <c r="P483" s="226"/>
      <c r="Q483" s="226"/>
      <c r="R483" s="226"/>
      <c r="S483" s="226"/>
    </row>
    <row r="484" spans="5:19" s="222" customFormat="1" x14ac:dyDescent="0.2">
      <c r="E484" s="226"/>
      <c r="F484" s="226"/>
      <c r="G484" s="226"/>
      <c r="H484" s="226"/>
      <c r="I484" s="226"/>
      <c r="J484" s="226"/>
      <c r="K484" s="226"/>
      <c r="L484" s="226"/>
      <c r="M484" s="226"/>
      <c r="N484" s="226"/>
      <c r="O484" s="226"/>
      <c r="P484" s="226"/>
      <c r="Q484" s="226"/>
      <c r="R484" s="226"/>
      <c r="S484" s="226"/>
    </row>
    <row r="485" spans="5:19" s="222" customFormat="1" x14ac:dyDescent="0.2">
      <c r="E485" s="226"/>
      <c r="F485" s="226"/>
      <c r="G485" s="226"/>
      <c r="H485" s="226"/>
      <c r="I485" s="226"/>
      <c r="J485" s="226"/>
      <c r="K485" s="226"/>
      <c r="L485" s="226"/>
      <c r="M485" s="226"/>
      <c r="N485" s="226"/>
      <c r="O485" s="226"/>
      <c r="P485" s="226"/>
      <c r="Q485" s="226"/>
      <c r="R485" s="226"/>
      <c r="S485" s="226"/>
    </row>
    <row r="486" spans="5:19" s="222" customFormat="1" x14ac:dyDescent="0.2">
      <c r="E486" s="226"/>
      <c r="F486" s="226"/>
      <c r="G486" s="226"/>
      <c r="H486" s="226"/>
      <c r="I486" s="226"/>
      <c r="J486" s="226"/>
      <c r="K486" s="226"/>
      <c r="L486" s="226"/>
      <c r="M486" s="226"/>
      <c r="N486" s="226"/>
      <c r="O486" s="226"/>
      <c r="P486" s="226"/>
      <c r="Q486" s="226"/>
      <c r="R486" s="226"/>
      <c r="S486" s="226"/>
    </row>
    <row r="487" spans="5:19" s="222" customFormat="1" x14ac:dyDescent="0.2">
      <c r="E487" s="226"/>
      <c r="F487" s="226"/>
      <c r="G487" s="226"/>
      <c r="H487" s="226"/>
      <c r="I487" s="226"/>
      <c r="J487" s="226"/>
      <c r="K487" s="226"/>
      <c r="L487" s="226"/>
      <c r="M487" s="226"/>
      <c r="N487" s="226"/>
      <c r="O487" s="226"/>
      <c r="P487" s="226"/>
      <c r="Q487" s="226"/>
      <c r="R487" s="226"/>
      <c r="S487" s="226"/>
    </row>
    <row r="488" spans="5:19" s="222" customFormat="1" x14ac:dyDescent="0.2">
      <c r="E488" s="226"/>
      <c r="F488" s="226"/>
      <c r="G488" s="226"/>
      <c r="H488" s="226"/>
      <c r="I488" s="226"/>
      <c r="J488" s="226"/>
      <c r="K488" s="226"/>
      <c r="L488" s="226"/>
      <c r="M488" s="226"/>
      <c r="N488" s="226"/>
      <c r="O488" s="226"/>
      <c r="P488" s="226"/>
      <c r="Q488" s="226"/>
      <c r="R488" s="226"/>
      <c r="S488" s="226"/>
    </row>
    <row r="489" spans="5:19" s="222" customFormat="1" x14ac:dyDescent="0.2">
      <c r="E489" s="226"/>
      <c r="F489" s="226"/>
      <c r="G489" s="226"/>
      <c r="H489" s="226"/>
      <c r="I489" s="226"/>
      <c r="J489" s="226"/>
      <c r="K489" s="226"/>
      <c r="L489" s="226"/>
      <c r="M489" s="226"/>
      <c r="N489" s="226"/>
      <c r="O489" s="226"/>
      <c r="P489" s="226"/>
      <c r="Q489" s="226"/>
      <c r="R489" s="226"/>
      <c r="S489" s="226"/>
    </row>
    <row r="490" spans="5:19" s="222" customFormat="1" x14ac:dyDescent="0.2">
      <c r="E490" s="226"/>
      <c r="F490" s="226"/>
      <c r="G490" s="226"/>
      <c r="H490" s="226"/>
      <c r="I490" s="226"/>
      <c r="J490" s="226"/>
      <c r="K490" s="226"/>
      <c r="L490" s="226"/>
      <c r="M490" s="226"/>
      <c r="N490" s="226"/>
      <c r="O490" s="226"/>
      <c r="P490" s="226"/>
      <c r="Q490" s="226"/>
      <c r="R490" s="226"/>
      <c r="S490" s="226"/>
    </row>
    <row r="491" spans="5:19" s="222" customFormat="1" x14ac:dyDescent="0.2">
      <c r="E491" s="226"/>
      <c r="F491" s="226"/>
      <c r="G491" s="226"/>
      <c r="H491" s="226"/>
      <c r="I491" s="226"/>
      <c r="J491" s="226"/>
      <c r="K491" s="226"/>
      <c r="L491" s="226"/>
      <c r="M491" s="226"/>
      <c r="N491" s="226"/>
      <c r="O491" s="226"/>
      <c r="P491" s="226"/>
      <c r="Q491" s="226"/>
      <c r="R491" s="226"/>
      <c r="S491" s="226"/>
    </row>
    <row r="492" spans="5:19" s="222" customFormat="1" x14ac:dyDescent="0.2">
      <c r="E492" s="226"/>
      <c r="F492" s="226"/>
      <c r="G492" s="226"/>
      <c r="H492" s="226"/>
      <c r="I492" s="226"/>
      <c r="J492" s="226"/>
      <c r="K492" s="226"/>
      <c r="L492" s="226"/>
      <c r="M492" s="226"/>
      <c r="N492" s="226"/>
      <c r="O492" s="226"/>
      <c r="P492" s="226"/>
      <c r="Q492" s="226"/>
      <c r="R492" s="226"/>
      <c r="S492" s="226"/>
    </row>
    <row r="493" spans="5:19" s="222" customFormat="1" x14ac:dyDescent="0.2">
      <c r="E493" s="226"/>
      <c r="F493" s="226"/>
      <c r="G493" s="226"/>
      <c r="H493" s="226"/>
      <c r="I493" s="226"/>
      <c r="J493" s="226"/>
      <c r="K493" s="226"/>
      <c r="L493" s="226"/>
      <c r="M493" s="226"/>
      <c r="N493" s="226"/>
      <c r="O493" s="226"/>
      <c r="P493" s="226"/>
      <c r="Q493" s="226"/>
      <c r="R493" s="226"/>
      <c r="S493" s="226"/>
    </row>
    <row r="494" spans="5:19" s="222" customFormat="1" x14ac:dyDescent="0.2">
      <c r="E494" s="226"/>
      <c r="F494" s="226"/>
      <c r="G494" s="226"/>
      <c r="H494" s="226"/>
      <c r="I494" s="226"/>
      <c r="J494" s="226"/>
      <c r="K494" s="226"/>
      <c r="L494" s="226"/>
      <c r="M494" s="226"/>
      <c r="N494" s="226"/>
      <c r="O494" s="226"/>
      <c r="P494" s="226"/>
      <c r="Q494" s="226"/>
      <c r="R494" s="226"/>
      <c r="S494" s="226"/>
    </row>
    <row r="495" spans="5:19" s="222" customFormat="1" x14ac:dyDescent="0.2">
      <c r="E495" s="226"/>
      <c r="F495" s="226"/>
      <c r="G495" s="226"/>
      <c r="H495" s="226"/>
      <c r="I495" s="226"/>
      <c r="J495" s="226"/>
      <c r="K495" s="226"/>
      <c r="L495" s="226"/>
      <c r="M495" s="226"/>
      <c r="N495" s="226"/>
      <c r="O495" s="226"/>
      <c r="P495" s="226"/>
      <c r="Q495" s="226"/>
      <c r="R495" s="226"/>
      <c r="S495" s="226"/>
    </row>
    <row r="496" spans="5:19" s="222" customFormat="1" x14ac:dyDescent="0.2">
      <c r="E496" s="226"/>
      <c r="F496" s="226"/>
      <c r="G496" s="226"/>
      <c r="H496" s="226"/>
      <c r="I496" s="226"/>
      <c r="J496" s="226"/>
      <c r="K496" s="226"/>
      <c r="L496" s="226"/>
      <c r="M496" s="226"/>
      <c r="N496" s="226"/>
      <c r="O496" s="226"/>
      <c r="P496" s="226"/>
      <c r="Q496" s="226"/>
      <c r="R496" s="226"/>
      <c r="S496" s="226"/>
    </row>
    <row r="497" spans="5:19" s="222" customFormat="1" x14ac:dyDescent="0.2">
      <c r="E497" s="226"/>
      <c r="F497" s="226"/>
      <c r="G497" s="226"/>
      <c r="H497" s="226"/>
      <c r="I497" s="226"/>
      <c r="J497" s="226"/>
      <c r="K497" s="226"/>
      <c r="L497" s="226"/>
      <c r="M497" s="226"/>
      <c r="N497" s="226"/>
      <c r="O497" s="226"/>
      <c r="P497" s="226"/>
      <c r="Q497" s="226"/>
      <c r="R497" s="226"/>
      <c r="S497" s="226"/>
    </row>
    <row r="498" spans="5:19" s="222" customFormat="1" x14ac:dyDescent="0.2">
      <c r="E498" s="226"/>
      <c r="F498" s="226"/>
      <c r="G498" s="226"/>
      <c r="H498" s="226"/>
      <c r="I498" s="226"/>
      <c r="J498" s="226"/>
      <c r="K498" s="226"/>
      <c r="L498" s="226"/>
      <c r="M498" s="226"/>
      <c r="N498" s="226"/>
      <c r="O498" s="226"/>
      <c r="P498" s="226"/>
      <c r="Q498" s="226"/>
      <c r="R498" s="226"/>
      <c r="S498" s="226"/>
    </row>
    <row r="499" spans="5:19" s="222" customFormat="1" x14ac:dyDescent="0.2">
      <c r="E499" s="226"/>
      <c r="F499" s="226"/>
      <c r="G499" s="226"/>
      <c r="H499" s="226"/>
      <c r="I499" s="226"/>
      <c r="J499" s="226"/>
      <c r="K499" s="226"/>
      <c r="L499" s="226"/>
      <c r="M499" s="226"/>
      <c r="N499" s="226"/>
      <c r="O499" s="226"/>
      <c r="P499" s="226"/>
      <c r="Q499" s="226"/>
      <c r="R499" s="226"/>
      <c r="S499" s="226"/>
    </row>
    <row r="500" spans="5:19" s="222" customFormat="1" x14ac:dyDescent="0.2">
      <c r="E500" s="226"/>
      <c r="F500" s="226"/>
      <c r="G500" s="226"/>
      <c r="H500" s="226"/>
      <c r="I500" s="226"/>
      <c r="J500" s="226"/>
      <c r="K500" s="226"/>
      <c r="L500" s="226"/>
      <c r="M500" s="226"/>
      <c r="N500" s="226"/>
      <c r="O500" s="226"/>
      <c r="P500" s="226"/>
      <c r="Q500" s="226"/>
      <c r="R500" s="226"/>
      <c r="S500" s="226"/>
    </row>
    <row r="501" spans="5:19" s="222" customFormat="1" x14ac:dyDescent="0.2">
      <c r="E501" s="226"/>
      <c r="F501" s="226"/>
      <c r="G501" s="226"/>
      <c r="H501" s="226"/>
      <c r="I501" s="226"/>
      <c r="J501" s="226"/>
      <c r="K501" s="226"/>
      <c r="L501" s="226"/>
      <c r="M501" s="226"/>
      <c r="N501" s="226"/>
      <c r="O501" s="226"/>
      <c r="P501" s="226"/>
      <c r="Q501" s="226"/>
      <c r="R501" s="226"/>
      <c r="S501" s="226"/>
    </row>
    <row r="502" spans="5:19" s="222" customFormat="1" x14ac:dyDescent="0.2">
      <c r="E502" s="226"/>
      <c r="F502" s="226"/>
      <c r="G502" s="226"/>
      <c r="H502" s="226"/>
      <c r="I502" s="226"/>
      <c r="J502" s="226"/>
      <c r="K502" s="226"/>
      <c r="L502" s="226"/>
      <c r="M502" s="226"/>
      <c r="N502" s="226"/>
      <c r="O502" s="226"/>
      <c r="P502" s="226"/>
      <c r="Q502" s="226"/>
      <c r="R502" s="226"/>
      <c r="S502" s="226"/>
    </row>
    <row r="503" spans="5:19" s="222" customFormat="1" x14ac:dyDescent="0.2">
      <c r="E503" s="226"/>
      <c r="F503" s="226"/>
      <c r="G503" s="226"/>
      <c r="H503" s="226"/>
      <c r="I503" s="226"/>
      <c r="J503" s="226"/>
      <c r="K503" s="226"/>
      <c r="L503" s="226"/>
      <c r="M503" s="226"/>
      <c r="N503" s="226"/>
      <c r="O503" s="226"/>
      <c r="P503" s="226"/>
      <c r="Q503" s="226"/>
      <c r="R503" s="226"/>
      <c r="S503" s="226"/>
    </row>
    <row r="504" spans="5:19" s="222" customFormat="1" x14ac:dyDescent="0.2">
      <c r="E504" s="226"/>
      <c r="F504" s="226"/>
      <c r="G504" s="226"/>
      <c r="H504" s="226"/>
      <c r="I504" s="226"/>
      <c r="J504" s="226"/>
      <c r="K504" s="226"/>
      <c r="L504" s="226"/>
      <c r="M504" s="226"/>
      <c r="N504" s="226"/>
      <c r="O504" s="226"/>
      <c r="P504" s="226"/>
      <c r="Q504" s="226"/>
      <c r="R504" s="226"/>
      <c r="S504" s="226"/>
    </row>
    <row r="505" spans="5:19" s="222" customFormat="1" x14ac:dyDescent="0.2">
      <c r="E505" s="226"/>
      <c r="F505" s="226"/>
      <c r="G505" s="226"/>
      <c r="H505" s="226"/>
      <c r="I505" s="226"/>
      <c r="J505" s="226"/>
      <c r="K505" s="226"/>
      <c r="L505" s="226"/>
      <c r="M505" s="226"/>
      <c r="N505" s="226"/>
      <c r="O505" s="226"/>
      <c r="P505" s="226"/>
      <c r="Q505" s="226"/>
      <c r="R505" s="226"/>
      <c r="S505" s="226"/>
    </row>
    <row r="506" spans="5:19" s="222" customFormat="1" x14ac:dyDescent="0.2">
      <c r="E506" s="226"/>
      <c r="F506" s="226"/>
      <c r="G506" s="226"/>
      <c r="H506" s="226"/>
      <c r="I506" s="226"/>
      <c r="J506" s="226"/>
      <c r="K506" s="226"/>
      <c r="L506" s="226"/>
      <c r="M506" s="226"/>
      <c r="N506" s="226"/>
      <c r="O506" s="226"/>
      <c r="P506" s="226"/>
      <c r="Q506" s="226"/>
      <c r="R506" s="226"/>
      <c r="S506" s="226"/>
    </row>
    <row r="507" spans="5:19" s="222" customFormat="1" x14ac:dyDescent="0.2">
      <c r="E507" s="226"/>
      <c r="F507" s="226"/>
      <c r="G507" s="226"/>
      <c r="H507" s="226"/>
      <c r="I507" s="226"/>
      <c r="J507" s="226"/>
      <c r="K507" s="226"/>
      <c r="L507" s="226"/>
      <c r="M507" s="226"/>
      <c r="N507" s="226"/>
      <c r="O507" s="226"/>
      <c r="P507" s="226"/>
      <c r="Q507" s="226"/>
      <c r="R507" s="226"/>
      <c r="S507" s="226"/>
    </row>
    <row r="508" spans="5:19" s="222" customFormat="1" x14ac:dyDescent="0.2">
      <c r="E508" s="226"/>
      <c r="F508" s="226"/>
      <c r="G508" s="226"/>
      <c r="H508" s="226"/>
      <c r="I508" s="226"/>
      <c r="J508" s="226"/>
      <c r="K508" s="226"/>
      <c r="L508" s="226"/>
      <c r="M508" s="226"/>
      <c r="N508" s="226"/>
      <c r="O508" s="226"/>
      <c r="P508" s="226"/>
      <c r="Q508" s="226"/>
      <c r="R508" s="226"/>
      <c r="S508" s="226"/>
    </row>
    <row r="509" spans="5:19" s="222" customFormat="1" x14ac:dyDescent="0.2">
      <c r="E509" s="226"/>
      <c r="F509" s="226"/>
      <c r="G509" s="226"/>
      <c r="H509" s="226"/>
      <c r="I509" s="226"/>
      <c r="J509" s="226"/>
      <c r="K509" s="226"/>
      <c r="L509" s="226"/>
      <c r="M509" s="226"/>
      <c r="N509" s="226"/>
      <c r="O509" s="226"/>
      <c r="P509" s="226"/>
      <c r="Q509" s="226"/>
      <c r="R509" s="226"/>
      <c r="S509" s="226"/>
    </row>
    <row r="510" spans="5:19" s="222" customFormat="1" x14ac:dyDescent="0.2">
      <c r="E510" s="226"/>
      <c r="F510" s="226"/>
      <c r="G510" s="226"/>
      <c r="H510" s="226"/>
      <c r="I510" s="226"/>
      <c r="J510" s="226"/>
      <c r="K510" s="226"/>
      <c r="L510" s="226"/>
      <c r="M510" s="226"/>
      <c r="N510" s="226"/>
      <c r="O510" s="226"/>
      <c r="P510" s="226"/>
      <c r="Q510" s="226"/>
      <c r="R510" s="226"/>
      <c r="S510" s="226"/>
    </row>
    <row r="511" spans="5:19" s="222" customFormat="1" x14ac:dyDescent="0.2">
      <c r="E511" s="226"/>
      <c r="F511" s="226"/>
      <c r="G511" s="226"/>
      <c r="H511" s="226"/>
      <c r="I511" s="226"/>
      <c r="J511" s="226"/>
      <c r="K511" s="226"/>
      <c r="L511" s="226"/>
      <c r="M511" s="226"/>
      <c r="N511" s="226"/>
      <c r="O511" s="226"/>
      <c r="P511" s="226"/>
      <c r="Q511" s="226"/>
      <c r="R511" s="226"/>
      <c r="S511" s="226"/>
    </row>
    <row r="512" spans="5:19" s="222" customFormat="1" x14ac:dyDescent="0.2">
      <c r="E512" s="226"/>
      <c r="F512" s="226"/>
      <c r="G512" s="226"/>
      <c r="H512" s="226"/>
      <c r="I512" s="226"/>
      <c r="J512" s="226"/>
      <c r="K512" s="226"/>
      <c r="L512" s="226"/>
      <c r="M512" s="226"/>
      <c r="N512" s="226"/>
      <c r="O512" s="226"/>
      <c r="P512" s="226"/>
      <c r="Q512" s="226"/>
      <c r="R512" s="226"/>
      <c r="S512" s="226"/>
    </row>
    <row r="513" spans="5:19" s="222" customFormat="1" x14ac:dyDescent="0.2">
      <c r="E513" s="226"/>
      <c r="F513" s="226"/>
      <c r="G513" s="226"/>
      <c r="H513" s="226"/>
      <c r="I513" s="226"/>
      <c r="J513" s="226"/>
      <c r="K513" s="226"/>
      <c r="L513" s="226"/>
      <c r="M513" s="226"/>
      <c r="N513" s="226"/>
      <c r="O513" s="226"/>
      <c r="P513" s="226"/>
      <c r="Q513" s="226"/>
      <c r="R513" s="226"/>
      <c r="S513" s="226"/>
    </row>
    <row r="514" spans="5:19" s="222" customFormat="1" x14ac:dyDescent="0.2">
      <c r="E514" s="226"/>
      <c r="F514" s="226"/>
      <c r="G514" s="226"/>
      <c r="H514" s="226"/>
      <c r="I514" s="226"/>
      <c r="J514" s="226"/>
      <c r="K514" s="226"/>
      <c r="L514" s="226"/>
      <c r="M514" s="226"/>
      <c r="N514" s="226"/>
      <c r="O514" s="226"/>
      <c r="P514" s="226"/>
      <c r="Q514" s="226"/>
      <c r="R514" s="226"/>
      <c r="S514" s="226"/>
    </row>
    <row r="515" spans="5:19" s="222" customFormat="1" x14ac:dyDescent="0.2">
      <c r="E515" s="226"/>
      <c r="F515" s="226"/>
      <c r="G515" s="226"/>
      <c r="H515" s="226"/>
      <c r="I515" s="226"/>
      <c r="J515" s="226"/>
      <c r="K515" s="226"/>
      <c r="L515" s="226"/>
      <c r="M515" s="226"/>
      <c r="N515" s="226"/>
      <c r="O515" s="226"/>
      <c r="P515" s="226"/>
      <c r="Q515" s="226"/>
      <c r="R515" s="226"/>
      <c r="S515" s="226"/>
    </row>
    <row r="516" spans="5:19" s="222" customFormat="1" x14ac:dyDescent="0.2">
      <c r="E516" s="226"/>
      <c r="F516" s="226"/>
      <c r="G516" s="226"/>
      <c r="H516" s="226"/>
      <c r="I516" s="226"/>
      <c r="J516" s="226"/>
      <c r="K516" s="226"/>
      <c r="L516" s="226"/>
      <c r="M516" s="226"/>
      <c r="N516" s="226"/>
      <c r="O516" s="226"/>
      <c r="P516" s="226"/>
      <c r="Q516" s="226"/>
      <c r="R516" s="226"/>
      <c r="S516" s="226"/>
    </row>
    <row r="517" spans="5:19" s="222" customFormat="1" x14ac:dyDescent="0.2">
      <c r="E517" s="226"/>
      <c r="F517" s="226"/>
      <c r="G517" s="226"/>
      <c r="H517" s="226"/>
      <c r="I517" s="226"/>
      <c r="J517" s="226"/>
      <c r="K517" s="226"/>
      <c r="L517" s="226"/>
      <c r="M517" s="226"/>
      <c r="N517" s="226"/>
      <c r="O517" s="226"/>
      <c r="P517" s="226"/>
      <c r="Q517" s="226"/>
      <c r="R517" s="226"/>
      <c r="S517" s="226"/>
    </row>
    <row r="518" spans="5:19" s="222" customFormat="1" x14ac:dyDescent="0.2">
      <c r="E518" s="226"/>
      <c r="F518" s="226"/>
      <c r="G518" s="226"/>
      <c r="H518" s="226"/>
      <c r="I518" s="226"/>
      <c r="J518" s="226"/>
      <c r="K518" s="226"/>
      <c r="L518" s="226"/>
      <c r="M518" s="226"/>
      <c r="N518" s="226"/>
      <c r="O518" s="226"/>
      <c r="P518" s="226"/>
      <c r="Q518" s="226"/>
      <c r="R518" s="226"/>
      <c r="S518" s="226"/>
    </row>
    <row r="519" spans="5:19" s="222" customFormat="1" x14ac:dyDescent="0.2">
      <c r="E519" s="226"/>
      <c r="F519" s="226"/>
      <c r="G519" s="226"/>
      <c r="H519" s="226"/>
      <c r="I519" s="226"/>
      <c r="J519" s="226"/>
      <c r="K519" s="226"/>
      <c r="L519" s="226"/>
      <c r="M519" s="226"/>
      <c r="N519" s="226"/>
      <c r="O519" s="226"/>
      <c r="P519" s="226"/>
      <c r="Q519" s="226"/>
      <c r="R519" s="226"/>
      <c r="S519" s="226"/>
    </row>
    <row r="520" spans="5:19" s="222" customFormat="1" x14ac:dyDescent="0.2">
      <c r="E520" s="226"/>
      <c r="F520" s="226"/>
      <c r="G520" s="226"/>
      <c r="H520" s="226"/>
      <c r="I520" s="226"/>
      <c r="J520" s="226"/>
      <c r="K520" s="226"/>
      <c r="L520" s="226"/>
      <c r="M520" s="226"/>
      <c r="N520" s="226"/>
      <c r="O520" s="226"/>
      <c r="P520" s="226"/>
      <c r="Q520" s="226"/>
      <c r="R520" s="226"/>
      <c r="S520" s="226"/>
    </row>
    <row r="521" spans="5:19" s="222" customFormat="1" x14ac:dyDescent="0.2">
      <c r="E521" s="226"/>
      <c r="F521" s="226"/>
      <c r="G521" s="226"/>
      <c r="H521" s="226"/>
      <c r="I521" s="226"/>
      <c r="J521" s="226"/>
      <c r="K521" s="226"/>
      <c r="L521" s="226"/>
      <c r="M521" s="226"/>
      <c r="N521" s="226"/>
      <c r="O521" s="226"/>
      <c r="P521" s="226"/>
      <c r="Q521" s="226"/>
      <c r="R521" s="226"/>
      <c r="S521" s="226"/>
    </row>
    <row r="522" spans="5:19" s="222" customFormat="1" x14ac:dyDescent="0.2">
      <c r="E522" s="226"/>
      <c r="F522" s="226"/>
      <c r="G522" s="226"/>
      <c r="H522" s="226"/>
      <c r="I522" s="226"/>
      <c r="J522" s="226"/>
      <c r="K522" s="226"/>
      <c r="L522" s="226"/>
      <c r="M522" s="226"/>
      <c r="N522" s="226"/>
      <c r="O522" s="226"/>
      <c r="P522" s="226"/>
      <c r="Q522" s="226"/>
      <c r="R522" s="226"/>
      <c r="S522" s="226"/>
    </row>
    <row r="523" spans="5:19" s="222" customFormat="1" x14ac:dyDescent="0.2">
      <c r="E523" s="226"/>
      <c r="F523" s="226"/>
      <c r="G523" s="226"/>
      <c r="H523" s="226"/>
      <c r="I523" s="226"/>
      <c r="J523" s="226"/>
      <c r="K523" s="226"/>
      <c r="L523" s="226"/>
      <c r="M523" s="226"/>
      <c r="N523" s="226"/>
      <c r="O523" s="226"/>
      <c r="P523" s="226"/>
      <c r="Q523" s="226"/>
      <c r="R523" s="226"/>
      <c r="S523" s="226"/>
    </row>
    <row r="524" spans="5:19" s="222" customFormat="1" x14ac:dyDescent="0.2">
      <c r="E524" s="226"/>
      <c r="F524" s="226"/>
      <c r="G524" s="226"/>
      <c r="H524" s="226"/>
      <c r="I524" s="226"/>
      <c r="J524" s="226"/>
      <c r="K524" s="226"/>
      <c r="L524" s="226"/>
      <c r="M524" s="226"/>
      <c r="N524" s="226"/>
      <c r="O524" s="226"/>
      <c r="P524" s="226"/>
      <c r="Q524" s="226"/>
      <c r="R524" s="226"/>
      <c r="S524" s="226"/>
    </row>
    <row r="525" spans="5:19" s="222" customFormat="1" x14ac:dyDescent="0.2">
      <c r="E525" s="226"/>
      <c r="F525" s="226"/>
      <c r="G525" s="226"/>
      <c r="H525" s="226"/>
      <c r="I525" s="226"/>
      <c r="J525" s="226"/>
      <c r="K525" s="226"/>
      <c r="L525" s="226"/>
      <c r="M525" s="226"/>
      <c r="N525" s="226"/>
      <c r="O525" s="226"/>
      <c r="P525" s="226"/>
      <c r="Q525" s="226"/>
      <c r="R525" s="226"/>
      <c r="S525" s="226"/>
    </row>
    <row r="526" spans="5:19" s="222" customFormat="1" x14ac:dyDescent="0.2">
      <c r="E526" s="226"/>
      <c r="F526" s="226"/>
      <c r="G526" s="226"/>
      <c r="H526" s="226"/>
      <c r="I526" s="226"/>
      <c r="J526" s="226"/>
      <c r="K526" s="226"/>
      <c r="L526" s="226"/>
      <c r="M526" s="226"/>
      <c r="N526" s="226"/>
      <c r="O526" s="226"/>
      <c r="P526" s="226"/>
      <c r="Q526" s="226"/>
      <c r="R526" s="226"/>
      <c r="S526" s="226"/>
    </row>
    <row r="527" spans="5:19" s="222" customFormat="1" x14ac:dyDescent="0.2">
      <c r="E527" s="226"/>
      <c r="F527" s="226"/>
      <c r="G527" s="226"/>
      <c r="H527" s="226"/>
      <c r="I527" s="226"/>
      <c r="J527" s="226"/>
      <c r="K527" s="226"/>
      <c r="L527" s="226"/>
      <c r="M527" s="226"/>
      <c r="N527" s="226"/>
      <c r="O527" s="226"/>
      <c r="P527" s="226"/>
      <c r="Q527" s="226"/>
      <c r="R527" s="226"/>
      <c r="S527" s="226"/>
    </row>
    <row r="528" spans="5:19" s="222" customFormat="1" x14ac:dyDescent="0.2">
      <c r="E528" s="226"/>
      <c r="F528" s="226"/>
      <c r="G528" s="226"/>
      <c r="H528" s="226"/>
      <c r="I528" s="226"/>
      <c r="J528" s="226"/>
      <c r="K528" s="226"/>
      <c r="L528" s="226"/>
      <c r="M528" s="226"/>
      <c r="N528" s="226"/>
      <c r="O528" s="226"/>
      <c r="P528" s="226"/>
      <c r="Q528" s="226"/>
      <c r="R528" s="226"/>
      <c r="S528" s="226"/>
    </row>
    <row r="529" spans="5:19" s="222" customFormat="1" x14ac:dyDescent="0.2">
      <c r="E529" s="226"/>
      <c r="F529" s="226"/>
      <c r="G529" s="226"/>
      <c r="H529" s="226"/>
      <c r="I529" s="226"/>
      <c r="J529" s="226"/>
      <c r="K529" s="226"/>
      <c r="L529" s="226"/>
      <c r="M529" s="226"/>
      <c r="N529" s="226"/>
      <c r="O529" s="226"/>
      <c r="P529" s="226"/>
      <c r="Q529" s="226"/>
      <c r="R529" s="226"/>
      <c r="S529" s="226"/>
    </row>
    <row r="530" spans="5:19" s="222" customFormat="1" x14ac:dyDescent="0.2">
      <c r="E530" s="226"/>
      <c r="F530" s="226"/>
      <c r="G530" s="226"/>
      <c r="H530" s="226"/>
      <c r="I530" s="226"/>
      <c r="J530" s="226"/>
      <c r="K530" s="226"/>
      <c r="L530" s="226"/>
      <c r="M530" s="226"/>
      <c r="N530" s="226"/>
      <c r="O530" s="226"/>
      <c r="P530" s="226"/>
      <c r="Q530" s="226"/>
      <c r="R530" s="226"/>
      <c r="S530" s="226"/>
    </row>
    <row r="531" spans="5:19" s="222" customFormat="1" x14ac:dyDescent="0.2">
      <c r="E531" s="226"/>
      <c r="F531" s="226"/>
      <c r="G531" s="226"/>
      <c r="H531" s="226"/>
      <c r="I531" s="226"/>
      <c r="J531" s="226"/>
      <c r="K531" s="226"/>
      <c r="L531" s="226"/>
      <c r="M531" s="226"/>
      <c r="N531" s="226"/>
      <c r="O531" s="226"/>
      <c r="P531" s="226"/>
      <c r="Q531" s="226"/>
      <c r="R531" s="226"/>
      <c r="S531" s="226"/>
    </row>
    <row r="532" spans="5:19" s="222" customFormat="1" x14ac:dyDescent="0.2">
      <c r="E532" s="226"/>
      <c r="F532" s="226"/>
      <c r="G532" s="226"/>
      <c r="H532" s="226"/>
      <c r="I532" s="226"/>
      <c r="J532" s="226"/>
      <c r="K532" s="226"/>
      <c r="L532" s="226"/>
      <c r="M532" s="226"/>
      <c r="N532" s="226"/>
      <c r="O532" s="226"/>
      <c r="P532" s="226"/>
      <c r="Q532" s="226"/>
      <c r="R532" s="226"/>
      <c r="S532" s="226"/>
    </row>
    <row r="533" spans="5:19" s="222" customFormat="1" x14ac:dyDescent="0.2">
      <c r="E533" s="226"/>
      <c r="F533" s="226"/>
      <c r="G533" s="226"/>
      <c r="H533" s="226"/>
      <c r="I533" s="226"/>
      <c r="J533" s="226"/>
      <c r="K533" s="226"/>
      <c r="L533" s="226"/>
      <c r="M533" s="226"/>
      <c r="N533" s="226"/>
      <c r="O533" s="226"/>
      <c r="P533" s="226"/>
      <c r="Q533" s="226"/>
      <c r="R533" s="226"/>
      <c r="S533" s="226"/>
    </row>
    <row r="534" spans="5:19" s="222" customFormat="1" x14ac:dyDescent="0.2">
      <c r="E534" s="226"/>
      <c r="F534" s="226"/>
      <c r="G534" s="226"/>
      <c r="H534" s="226"/>
      <c r="I534" s="226"/>
      <c r="J534" s="226"/>
      <c r="K534" s="226"/>
      <c r="L534" s="226"/>
      <c r="M534" s="226"/>
      <c r="N534" s="226"/>
      <c r="O534" s="226"/>
      <c r="P534" s="226"/>
      <c r="Q534" s="226"/>
      <c r="R534" s="226"/>
      <c r="S534" s="226"/>
    </row>
    <row r="535" spans="5:19" s="222" customFormat="1" x14ac:dyDescent="0.2">
      <c r="E535" s="226"/>
      <c r="F535" s="226"/>
      <c r="G535" s="226"/>
      <c r="H535" s="226"/>
      <c r="I535" s="226"/>
      <c r="J535" s="226"/>
      <c r="K535" s="226"/>
      <c r="L535" s="226"/>
      <c r="M535" s="226"/>
      <c r="N535" s="226"/>
      <c r="O535" s="226"/>
      <c r="P535" s="226"/>
      <c r="Q535" s="226"/>
      <c r="R535" s="226"/>
      <c r="S535" s="226"/>
    </row>
    <row r="536" spans="5:19" s="222" customFormat="1" x14ac:dyDescent="0.2">
      <c r="E536" s="226"/>
      <c r="F536" s="226"/>
      <c r="G536" s="226"/>
      <c r="H536" s="226"/>
      <c r="I536" s="226"/>
      <c r="J536" s="226"/>
      <c r="K536" s="226"/>
      <c r="L536" s="226"/>
      <c r="M536" s="226"/>
      <c r="N536" s="226"/>
      <c r="O536" s="226"/>
      <c r="P536" s="226"/>
      <c r="Q536" s="226"/>
      <c r="R536" s="226"/>
      <c r="S536" s="226"/>
    </row>
    <row r="537" spans="5:19" s="222" customFormat="1" x14ac:dyDescent="0.2">
      <c r="E537" s="226"/>
      <c r="F537" s="226"/>
      <c r="G537" s="226"/>
      <c r="H537" s="226"/>
      <c r="I537" s="226"/>
      <c r="J537" s="226"/>
      <c r="K537" s="226"/>
      <c r="L537" s="226"/>
      <c r="M537" s="226"/>
      <c r="N537" s="226"/>
      <c r="O537" s="226"/>
      <c r="P537" s="226"/>
      <c r="Q537" s="226"/>
      <c r="R537" s="226"/>
      <c r="S537" s="226"/>
    </row>
    <row r="538" spans="5:19" s="222" customFormat="1" x14ac:dyDescent="0.2">
      <c r="E538" s="226"/>
      <c r="F538" s="226"/>
      <c r="G538" s="226"/>
      <c r="H538" s="226"/>
      <c r="I538" s="226"/>
      <c r="J538" s="226"/>
      <c r="K538" s="226"/>
      <c r="L538" s="226"/>
      <c r="M538" s="226"/>
      <c r="N538" s="226"/>
      <c r="O538" s="226"/>
      <c r="P538" s="226"/>
      <c r="Q538" s="226"/>
      <c r="R538" s="226"/>
      <c r="S538" s="226"/>
    </row>
    <row r="539" spans="5:19" s="222" customFormat="1" x14ac:dyDescent="0.2">
      <c r="E539" s="226"/>
      <c r="F539" s="226"/>
      <c r="G539" s="226"/>
      <c r="H539" s="226"/>
      <c r="I539" s="226"/>
      <c r="J539" s="226"/>
      <c r="K539" s="226"/>
      <c r="L539" s="226"/>
      <c r="M539" s="226"/>
      <c r="N539" s="226"/>
      <c r="O539" s="226"/>
      <c r="P539" s="226"/>
      <c r="Q539" s="226"/>
      <c r="R539" s="226"/>
      <c r="S539" s="226"/>
    </row>
    <row r="540" spans="5:19" s="222" customFormat="1" x14ac:dyDescent="0.2">
      <c r="E540" s="226"/>
      <c r="F540" s="226"/>
      <c r="G540" s="226"/>
      <c r="H540" s="226"/>
      <c r="I540" s="226"/>
      <c r="J540" s="226"/>
      <c r="K540" s="226"/>
      <c r="L540" s="226"/>
      <c r="M540" s="226"/>
      <c r="N540" s="226"/>
      <c r="O540" s="226"/>
      <c r="P540" s="226"/>
      <c r="Q540" s="226"/>
      <c r="R540" s="226"/>
      <c r="S540" s="226"/>
    </row>
    <row r="541" spans="5:19" s="222" customFormat="1" x14ac:dyDescent="0.2">
      <c r="E541" s="226"/>
      <c r="F541" s="226"/>
      <c r="G541" s="226"/>
      <c r="H541" s="226"/>
      <c r="I541" s="226"/>
      <c r="J541" s="226"/>
      <c r="K541" s="226"/>
      <c r="L541" s="226"/>
      <c r="M541" s="226"/>
      <c r="N541" s="226"/>
      <c r="O541" s="226"/>
      <c r="P541" s="226"/>
      <c r="Q541" s="226"/>
      <c r="R541" s="226"/>
      <c r="S541" s="226"/>
    </row>
    <row r="542" spans="5:19" s="222" customFormat="1" x14ac:dyDescent="0.2">
      <c r="E542" s="226"/>
      <c r="F542" s="226"/>
      <c r="G542" s="226"/>
      <c r="H542" s="226"/>
      <c r="I542" s="226"/>
      <c r="J542" s="226"/>
      <c r="K542" s="226"/>
      <c r="L542" s="226"/>
      <c r="M542" s="226"/>
      <c r="N542" s="226"/>
      <c r="O542" s="226"/>
      <c r="P542" s="226"/>
      <c r="Q542" s="226"/>
      <c r="R542" s="226"/>
      <c r="S542" s="226"/>
    </row>
    <row r="543" spans="5:19" s="222" customFormat="1" x14ac:dyDescent="0.2">
      <c r="E543" s="226"/>
      <c r="F543" s="226"/>
      <c r="G543" s="226"/>
      <c r="H543" s="226"/>
      <c r="I543" s="226"/>
      <c r="J543" s="226"/>
      <c r="K543" s="226"/>
      <c r="L543" s="226"/>
      <c r="M543" s="226"/>
      <c r="N543" s="226"/>
      <c r="O543" s="226"/>
      <c r="P543" s="226"/>
      <c r="Q543" s="226"/>
      <c r="R543" s="226"/>
      <c r="S543" s="226"/>
    </row>
    <row r="544" spans="5:19" s="222" customFormat="1" x14ac:dyDescent="0.2">
      <c r="E544" s="226"/>
      <c r="F544" s="226"/>
      <c r="G544" s="226"/>
      <c r="H544" s="226"/>
      <c r="I544" s="226"/>
      <c r="J544" s="226"/>
      <c r="K544" s="226"/>
      <c r="L544" s="226"/>
      <c r="M544" s="226"/>
      <c r="N544" s="226"/>
      <c r="O544" s="226"/>
      <c r="P544" s="226"/>
      <c r="Q544" s="226"/>
      <c r="R544" s="226"/>
      <c r="S544" s="226"/>
    </row>
    <row r="545" spans="5:19" s="222" customFormat="1" x14ac:dyDescent="0.2">
      <c r="E545" s="226"/>
      <c r="F545" s="226"/>
      <c r="G545" s="226"/>
      <c r="H545" s="226"/>
      <c r="I545" s="226"/>
      <c r="J545" s="226"/>
      <c r="K545" s="226"/>
      <c r="L545" s="226"/>
      <c r="M545" s="226"/>
      <c r="N545" s="226"/>
      <c r="O545" s="226"/>
      <c r="P545" s="226"/>
      <c r="Q545" s="226"/>
      <c r="R545" s="226"/>
      <c r="S545" s="226"/>
    </row>
    <row r="546" spans="5:19" s="222" customFormat="1" x14ac:dyDescent="0.2">
      <c r="E546" s="226"/>
      <c r="F546" s="226"/>
      <c r="G546" s="226"/>
      <c r="H546" s="226"/>
      <c r="I546" s="226"/>
      <c r="J546" s="226"/>
      <c r="K546" s="226"/>
      <c r="L546" s="226"/>
      <c r="M546" s="226"/>
      <c r="N546" s="226"/>
      <c r="O546" s="226"/>
      <c r="P546" s="226"/>
      <c r="Q546" s="226"/>
      <c r="R546" s="226"/>
      <c r="S546" s="226"/>
    </row>
    <row r="547" spans="5:19" s="222" customFormat="1" x14ac:dyDescent="0.2">
      <c r="E547" s="226"/>
      <c r="F547" s="226"/>
      <c r="G547" s="226"/>
      <c r="H547" s="226"/>
      <c r="I547" s="226"/>
      <c r="J547" s="226"/>
      <c r="K547" s="226"/>
      <c r="L547" s="226"/>
      <c r="M547" s="226"/>
      <c r="N547" s="226"/>
      <c r="O547" s="226"/>
      <c r="P547" s="226"/>
      <c r="Q547" s="226"/>
      <c r="R547" s="226"/>
      <c r="S547" s="226"/>
    </row>
    <row r="548" spans="5:19" s="222" customFormat="1" x14ac:dyDescent="0.2">
      <c r="E548" s="226"/>
      <c r="F548" s="226"/>
      <c r="G548" s="226"/>
      <c r="H548" s="226"/>
      <c r="I548" s="226"/>
      <c r="J548" s="226"/>
      <c r="K548" s="226"/>
      <c r="L548" s="226"/>
      <c r="M548" s="226"/>
      <c r="N548" s="226"/>
      <c r="O548" s="226"/>
      <c r="P548" s="226"/>
      <c r="Q548" s="226"/>
      <c r="R548" s="226"/>
      <c r="S548" s="226"/>
    </row>
    <row r="549" spans="5:19" s="222" customFormat="1" x14ac:dyDescent="0.2">
      <c r="E549" s="226"/>
      <c r="F549" s="226"/>
      <c r="G549" s="226"/>
      <c r="H549" s="226"/>
      <c r="I549" s="226"/>
      <c r="J549" s="226"/>
      <c r="K549" s="226"/>
      <c r="L549" s="226"/>
      <c r="M549" s="226"/>
      <c r="N549" s="226"/>
      <c r="O549" s="226"/>
      <c r="P549" s="226"/>
      <c r="Q549" s="226"/>
      <c r="R549" s="226"/>
      <c r="S549" s="226"/>
    </row>
    <row r="550" spans="5:19" s="222" customFormat="1" x14ac:dyDescent="0.2">
      <c r="E550" s="226"/>
      <c r="F550" s="226"/>
      <c r="G550" s="226"/>
      <c r="H550" s="226"/>
      <c r="I550" s="226"/>
      <c r="J550" s="226"/>
      <c r="K550" s="226"/>
      <c r="L550" s="226"/>
      <c r="M550" s="226"/>
      <c r="N550" s="226"/>
      <c r="O550" s="226"/>
      <c r="P550" s="226"/>
      <c r="Q550" s="226"/>
      <c r="R550" s="226"/>
      <c r="S550" s="226"/>
    </row>
    <row r="551" spans="5:19" s="222" customFormat="1" x14ac:dyDescent="0.2">
      <c r="E551" s="226"/>
      <c r="F551" s="226"/>
      <c r="G551" s="226"/>
      <c r="H551" s="226"/>
      <c r="I551" s="226"/>
      <c r="J551" s="226"/>
      <c r="K551" s="226"/>
      <c r="L551" s="226"/>
      <c r="M551" s="226"/>
      <c r="N551" s="226"/>
      <c r="O551" s="226"/>
      <c r="P551" s="226"/>
      <c r="Q551" s="226"/>
      <c r="R551" s="226"/>
      <c r="S551" s="226"/>
    </row>
    <row r="552" spans="5:19" s="222" customFormat="1" x14ac:dyDescent="0.2">
      <c r="E552" s="226"/>
      <c r="F552" s="226"/>
      <c r="G552" s="226"/>
      <c r="H552" s="226"/>
      <c r="I552" s="226"/>
      <c r="J552" s="226"/>
      <c r="K552" s="226"/>
      <c r="L552" s="226"/>
      <c r="M552" s="226"/>
      <c r="N552" s="226"/>
      <c r="O552" s="226"/>
      <c r="P552" s="226"/>
      <c r="Q552" s="226"/>
      <c r="R552" s="226"/>
      <c r="S552" s="226"/>
    </row>
    <row r="553" spans="5:19" s="222" customFormat="1" x14ac:dyDescent="0.2">
      <c r="E553" s="226"/>
      <c r="F553" s="226"/>
      <c r="G553" s="226"/>
      <c r="H553" s="226"/>
      <c r="I553" s="226"/>
      <c r="J553" s="226"/>
      <c r="K553" s="226"/>
      <c r="L553" s="226"/>
      <c r="M553" s="226"/>
      <c r="N553" s="226"/>
      <c r="O553" s="226"/>
      <c r="P553" s="226"/>
      <c r="Q553" s="226"/>
      <c r="R553" s="226"/>
      <c r="S553" s="226"/>
    </row>
    <row r="554" spans="5:19" s="222" customFormat="1" x14ac:dyDescent="0.2">
      <c r="E554" s="226"/>
      <c r="F554" s="226"/>
      <c r="G554" s="226"/>
      <c r="H554" s="226"/>
      <c r="I554" s="226"/>
      <c r="J554" s="226"/>
      <c r="K554" s="226"/>
      <c r="L554" s="226"/>
      <c r="M554" s="226"/>
      <c r="N554" s="226"/>
      <c r="O554" s="226"/>
      <c r="P554" s="226"/>
      <c r="Q554" s="226"/>
      <c r="R554" s="226"/>
      <c r="S554" s="226"/>
    </row>
    <row r="555" spans="5:19" s="222" customFormat="1" x14ac:dyDescent="0.2">
      <c r="E555" s="226"/>
      <c r="F555" s="226"/>
      <c r="G555" s="226"/>
      <c r="H555" s="226"/>
      <c r="I555" s="226"/>
      <c r="J555" s="226"/>
      <c r="K555" s="226"/>
      <c r="L555" s="226"/>
      <c r="M555" s="226"/>
      <c r="N555" s="226"/>
      <c r="O555" s="226"/>
      <c r="P555" s="226"/>
      <c r="Q555" s="226"/>
      <c r="R555" s="226"/>
      <c r="S555" s="226"/>
    </row>
    <row r="556" spans="5:19" s="222" customFormat="1" x14ac:dyDescent="0.2">
      <c r="E556" s="226"/>
      <c r="F556" s="226"/>
      <c r="G556" s="226"/>
      <c r="H556" s="226"/>
      <c r="I556" s="226"/>
      <c r="J556" s="226"/>
      <c r="K556" s="226"/>
      <c r="L556" s="226"/>
      <c r="M556" s="226"/>
      <c r="N556" s="226"/>
      <c r="O556" s="226"/>
      <c r="P556" s="226"/>
      <c r="Q556" s="226"/>
      <c r="R556" s="226"/>
      <c r="S556" s="226"/>
    </row>
    <row r="557" spans="5:19" s="222" customFormat="1" x14ac:dyDescent="0.2">
      <c r="E557" s="226"/>
      <c r="F557" s="226"/>
      <c r="G557" s="226"/>
      <c r="H557" s="226"/>
      <c r="I557" s="226"/>
      <c r="J557" s="226"/>
      <c r="K557" s="226"/>
      <c r="L557" s="226"/>
      <c r="M557" s="226"/>
      <c r="N557" s="226"/>
      <c r="O557" s="226"/>
      <c r="P557" s="226"/>
      <c r="Q557" s="226"/>
      <c r="R557" s="226"/>
      <c r="S557" s="226"/>
    </row>
    <row r="558" spans="5:19" s="222" customFormat="1" x14ac:dyDescent="0.2">
      <c r="E558" s="226"/>
      <c r="F558" s="226"/>
      <c r="G558" s="226"/>
      <c r="H558" s="226"/>
      <c r="I558" s="226"/>
      <c r="J558" s="226"/>
      <c r="K558" s="226"/>
      <c r="L558" s="226"/>
      <c r="M558" s="226"/>
      <c r="N558" s="226"/>
      <c r="O558" s="226"/>
      <c r="P558" s="226"/>
      <c r="Q558" s="226"/>
      <c r="R558" s="226"/>
      <c r="S558" s="226"/>
    </row>
    <row r="559" spans="5:19" s="222" customFormat="1" x14ac:dyDescent="0.2">
      <c r="E559" s="226"/>
      <c r="F559" s="226"/>
      <c r="G559" s="226"/>
      <c r="H559" s="226"/>
      <c r="I559" s="226"/>
      <c r="J559" s="226"/>
      <c r="K559" s="226"/>
      <c r="L559" s="226"/>
      <c r="M559" s="226"/>
      <c r="N559" s="226"/>
      <c r="O559" s="226"/>
      <c r="P559" s="226"/>
      <c r="Q559" s="226"/>
      <c r="R559" s="226"/>
      <c r="S559" s="226"/>
    </row>
    <row r="560" spans="5:19" s="222" customFormat="1" x14ac:dyDescent="0.2">
      <c r="E560" s="226"/>
      <c r="F560" s="226"/>
      <c r="G560" s="226"/>
      <c r="H560" s="226"/>
      <c r="I560" s="226"/>
      <c r="J560" s="226"/>
      <c r="K560" s="226"/>
      <c r="L560" s="226"/>
      <c r="M560" s="226"/>
      <c r="N560" s="226"/>
      <c r="O560" s="226"/>
      <c r="P560" s="226"/>
      <c r="Q560" s="226"/>
      <c r="R560" s="226"/>
      <c r="S560" s="226"/>
    </row>
    <row r="561" spans="5:19" s="222" customFormat="1" x14ac:dyDescent="0.2">
      <c r="E561" s="226"/>
      <c r="F561" s="226"/>
      <c r="G561" s="226"/>
      <c r="H561" s="226"/>
      <c r="I561" s="226"/>
      <c r="J561" s="226"/>
      <c r="K561" s="226"/>
      <c r="L561" s="226"/>
      <c r="M561" s="226"/>
      <c r="N561" s="226"/>
      <c r="O561" s="226"/>
      <c r="P561" s="226"/>
      <c r="Q561" s="226"/>
      <c r="R561" s="226"/>
      <c r="S561" s="226"/>
    </row>
    <row r="562" spans="5:19" s="222" customFormat="1" x14ac:dyDescent="0.2">
      <c r="E562" s="226"/>
      <c r="F562" s="226"/>
      <c r="G562" s="226"/>
      <c r="H562" s="226"/>
      <c r="I562" s="226"/>
      <c r="J562" s="226"/>
      <c r="K562" s="226"/>
      <c r="L562" s="226"/>
      <c r="M562" s="226"/>
      <c r="N562" s="226"/>
      <c r="O562" s="226"/>
      <c r="P562" s="226"/>
      <c r="Q562" s="226"/>
      <c r="R562" s="226"/>
      <c r="S562" s="226"/>
    </row>
    <row r="563" spans="5:19" s="222" customFormat="1" x14ac:dyDescent="0.2">
      <c r="E563" s="226"/>
      <c r="F563" s="226"/>
      <c r="G563" s="226"/>
      <c r="H563" s="226"/>
      <c r="I563" s="226"/>
      <c r="J563" s="226"/>
      <c r="K563" s="226"/>
      <c r="L563" s="226"/>
      <c r="M563" s="226"/>
      <c r="N563" s="226"/>
      <c r="O563" s="226"/>
      <c r="P563" s="226"/>
      <c r="Q563" s="226"/>
      <c r="R563" s="226"/>
      <c r="S563" s="226"/>
    </row>
    <row r="564" spans="5:19" s="222" customFormat="1" x14ac:dyDescent="0.2">
      <c r="E564" s="226"/>
      <c r="F564" s="226"/>
      <c r="G564" s="226"/>
      <c r="H564" s="226"/>
      <c r="I564" s="226"/>
      <c r="J564" s="226"/>
      <c r="K564" s="226"/>
      <c r="L564" s="226"/>
      <c r="M564" s="226"/>
      <c r="N564" s="226"/>
      <c r="O564" s="226"/>
      <c r="P564" s="226"/>
      <c r="Q564" s="226"/>
      <c r="R564" s="226"/>
      <c r="S564" s="226"/>
    </row>
    <row r="565" spans="5:19" s="222" customFormat="1" x14ac:dyDescent="0.2">
      <c r="E565" s="226"/>
      <c r="F565" s="226"/>
      <c r="G565" s="226"/>
      <c r="H565" s="226"/>
      <c r="I565" s="226"/>
      <c r="J565" s="226"/>
      <c r="K565" s="226"/>
      <c r="L565" s="226"/>
      <c r="M565" s="226"/>
      <c r="N565" s="226"/>
      <c r="O565" s="226"/>
      <c r="P565" s="226"/>
      <c r="Q565" s="226"/>
      <c r="R565" s="226"/>
      <c r="S565" s="226"/>
    </row>
    <row r="566" spans="5:19" s="222" customFormat="1" x14ac:dyDescent="0.2">
      <c r="E566" s="226"/>
      <c r="F566" s="226"/>
      <c r="G566" s="226"/>
      <c r="H566" s="226"/>
      <c r="I566" s="226"/>
      <c r="J566" s="226"/>
      <c r="K566" s="226"/>
      <c r="L566" s="226"/>
      <c r="M566" s="226"/>
      <c r="N566" s="226"/>
      <c r="O566" s="226"/>
      <c r="P566" s="226"/>
      <c r="Q566" s="226"/>
      <c r="R566" s="226"/>
      <c r="S566" s="226"/>
    </row>
    <row r="567" spans="5:19" s="222" customFormat="1" x14ac:dyDescent="0.2">
      <c r="E567" s="226"/>
      <c r="F567" s="226"/>
      <c r="G567" s="226"/>
      <c r="H567" s="226"/>
      <c r="I567" s="226"/>
      <c r="J567" s="226"/>
      <c r="K567" s="226"/>
      <c r="L567" s="226"/>
      <c r="M567" s="226"/>
      <c r="N567" s="226"/>
      <c r="O567" s="226"/>
      <c r="P567" s="226"/>
      <c r="Q567" s="226"/>
      <c r="R567" s="226"/>
      <c r="S567" s="226"/>
    </row>
    <row r="568" spans="5:19" s="222" customFormat="1" x14ac:dyDescent="0.2">
      <c r="E568" s="226"/>
      <c r="F568" s="226"/>
      <c r="G568" s="226"/>
      <c r="H568" s="226"/>
      <c r="I568" s="226"/>
      <c r="J568" s="226"/>
      <c r="K568" s="226"/>
      <c r="L568" s="226"/>
      <c r="M568" s="226"/>
      <c r="N568" s="226"/>
      <c r="O568" s="226"/>
      <c r="P568" s="226"/>
      <c r="Q568" s="226"/>
      <c r="R568" s="226"/>
      <c r="S568" s="226"/>
    </row>
    <row r="569" spans="5:19" s="222" customFormat="1" x14ac:dyDescent="0.2">
      <c r="E569" s="226"/>
      <c r="F569" s="226"/>
      <c r="G569" s="226"/>
      <c r="H569" s="226"/>
      <c r="I569" s="226"/>
      <c r="J569" s="226"/>
      <c r="K569" s="226"/>
      <c r="L569" s="226"/>
      <c r="M569" s="226"/>
      <c r="N569" s="226"/>
      <c r="O569" s="226"/>
      <c r="P569" s="226"/>
      <c r="Q569" s="226"/>
      <c r="R569" s="226"/>
      <c r="S569" s="226"/>
    </row>
    <row r="570" spans="5:19" s="222" customFormat="1" x14ac:dyDescent="0.2">
      <c r="E570" s="226"/>
      <c r="F570" s="226"/>
      <c r="G570" s="226"/>
      <c r="H570" s="226"/>
      <c r="I570" s="226"/>
      <c r="J570" s="226"/>
      <c r="K570" s="226"/>
      <c r="L570" s="226"/>
      <c r="M570" s="226"/>
      <c r="N570" s="226"/>
      <c r="O570" s="226"/>
      <c r="P570" s="226"/>
      <c r="Q570" s="226"/>
      <c r="R570" s="226"/>
      <c r="S570" s="226"/>
    </row>
    <row r="571" spans="5:19" s="222" customFormat="1" x14ac:dyDescent="0.2">
      <c r="E571" s="226"/>
      <c r="F571" s="226"/>
      <c r="G571" s="226"/>
      <c r="H571" s="226"/>
      <c r="I571" s="226"/>
      <c r="J571" s="226"/>
      <c r="K571" s="226"/>
      <c r="L571" s="226"/>
      <c r="M571" s="226"/>
      <c r="N571" s="226"/>
      <c r="O571" s="226"/>
      <c r="P571" s="226"/>
      <c r="Q571" s="226"/>
      <c r="R571" s="226"/>
      <c r="S571" s="226"/>
    </row>
    <row r="572" spans="5:19" s="222" customFormat="1" x14ac:dyDescent="0.2">
      <c r="E572" s="226"/>
      <c r="F572" s="226"/>
      <c r="G572" s="226"/>
      <c r="H572" s="226"/>
      <c r="I572" s="226"/>
      <c r="J572" s="226"/>
      <c r="K572" s="226"/>
      <c r="L572" s="226"/>
      <c r="M572" s="226"/>
      <c r="N572" s="226"/>
      <c r="O572" s="226"/>
      <c r="P572" s="226"/>
      <c r="Q572" s="226"/>
      <c r="R572" s="226"/>
      <c r="S572" s="226"/>
    </row>
    <row r="573" spans="5:19" s="222" customFormat="1" x14ac:dyDescent="0.2">
      <c r="E573" s="226"/>
      <c r="F573" s="226"/>
      <c r="G573" s="226"/>
      <c r="H573" s="226"/>
      <c r="I573" s="226"/>
      <c r="J573" s="226"/>
      <c r="K573" s="226"/>
      <c r="L573" s="226"/>
      <c r="M573" s="226"/>
      <c r="N573" s="226"/>
      <c r="O573" s="226"/>
      <c r="P573" s="226"/>
      <c r="Q573" s="226"/>
      <c r="R573" s="226"/>
      <c r="S573" s="226"/>
    </row>
    <row r="574" spans="5:19" s="222" customFormat="1" x14ac:dyDescent="0.2">
      <c r="E574" s="226"/>
      <c r="F574" s="226"/>
      <c r="G574" s="226"/>
      <c r="H574" s="226"/>
      <c r="I574" s="226"/>
      <c r="J574" s="226"/>
      <c r="K574" s="226"/>
      <c r="L574" s="226"/>
      <c r="M574" s="226"/>
      <c r="N574" s="226"/>
      <c r="O574" s="226"/>
      <c r="P574" s="226"/>
      <c r="Q574" s="226"/>
      <c r="R574" s="226"/>
      <c r="S574" s="226"/>
    </row>
    <row r="575" spans="5:19" s="222" customFormat="1" x14ac:dyDescent="0.2">
      <c r="E575" s="226"/>
      <c r="F575" s="226"/>
      <c r="G575" s="226"/>
      <c r="H575" s="226"/>
      <c r="I575" s="226"/>
      <c r="J575" s="226"/>
      <c r="K575" s="226"/>
      <c r="L575" s="226"/>
      <c r="M575" s="226"/>
      <c r="N575" s="226"/>
      <c r="O575" s="226"/>
      <c r="P575" s="226"/>
      <c r="Q575" s="226"/>
      <c r="R575" s="226"/>
      <c r="S575" s="226"/>
    </row>
    <row r="576" spans="5:19" s="222" customFormat="1" x14ac:dyDescent="0.2">
      <c r="E576" s="226"/>
      <c r="F576" s="226"/>
      <c r="G576" s="226"/>
      <c r="H576" s="226"/>
      <c r="I576" s="226"/>
      <c r="J576" s="226"/>
      <c r="K576" s="226"/>
      <c r="L576" s="226"/>
      <c r="M576" s="226"/>
      <c r="N576" s="226"/>
      <c r="O576" s="226"/>
      <c r="P576" s="226"/>
      <c r="Q576" s="226"/>
      <c r="R576" s="226"/>
      <c r="S576" s="226"/>
    </row>
    <row r="577" spans="5:19" s="222" customFormat="1" x14ac:dyDescent="0.2">
      <c r="E577" s="226"/>
      <c r="F577" s="226"/>
      <c r="G577" s="226"/>
      <c r="H577" s="226"/>
      <c r="I577" s="226"/>
      <c r="J577" s="226"/>
      <c r="K577" s="226"/>
      <c r="L577" s="226"/>
      <c r="M577" s="226"/>
      <c r="N577" s="226"/>
      <c r="O577" s="226"/>
      <c r="P577" s="226"/>
      <c r="Q577" s="226"/>
      <c r="R577" s="226"/>
      <c r="S577" s="226"/>
    </row>
    <row r="578" spans="5:19" s="222" customFormat="1" x14ac:dyDescent="0.2">
      <c r="E578" s="226"/>
      <c r="F578" s="226"/>
      <c r="G578" s="226"/>
      <c r="H578" s="226"/>
      <c r="I578" s="226"/>
      <c r="J578" s="226"/>
      <c r="K578" s="226"/>
      <c r="L578" s="226"/>
      <c r="M578" s="226"/>
      <c r="N578" s="226"/>
      <c r="O578" s="226"/>
      <c r="P578" s="226"/>
      <c r="Q578" s="226"/>
      <c r="R578" s="226"/>
      <c r="S578" s="226"/>
    </row>
    <row r="579" spans="5:19" s="222" customFormat="1" x14ac:dyDescent="0.2">
      <c r="E579" s="226"/>
      <c r="F579" s="226"/>
      <c r="G579" s="226"/>
      <c r="H579" s="226"/>
      <c r="I579" s="226"/>
      <c r="J579" s="226"/>
      <c r="K579" s="226"/>
      <c r="L579" s="226"/>
      <c r="M579" s="226"/>
      <c r="N579" s="226"/>
      <c r="O579" s="226"/>
      <c r="P579" s="226"/>
      <c r="Q579" s="226"/>
      <c r="R579" s="226"/>
      <c r="S579" s="226"/>
    </row>
    <row r="580" spans="5:19" s="222" customFormat="1" x14ac:dyDescent="0.2">
      <c r="E580" s="226"/>
      <c r="F580" s="226"/>
      <c r="G580" s="226"/>
      <c r="H580" s="226"/>
      <c r="I580" s="226"/>
      <c r="J580" s="226"/>
      <c r="K580" s="226"/>
      <c r="L580" s="226"/>
      <c r="M580" s="226"/>
      <c r="N580" s="226"/>
      <c r="O580" s="226"/>
      <c r="P580" s="226"/>
      <c r="Q580" s="226"/>
      <c r="R580" s="226"/>
      <c r="S580" s="226"/>
    </row>
    <row r="581" spans="5:19" s="222" customFormat="1" x14ac:dyDescent="0.2">
      <c r="E581" s="226"/>
      <c r="F581" s="226"/>
      <c r="G581" s="226"/>
      <c r="H581" s="226"/>
      <c r="I581" s="226"/>
      <c r="J581" s="226"/>
      <c r="K581" s="226"/>
      <c r="L581" s="226"/>
      <c r="M581" s="226"/>
      <c r="N581" s="226"/>
      <c r="O581" s="226"/>
      <c r="P581" s="226"/>
      <c r="Q581" s="226"/>
      <c r="R581" s="226"/>
      <c r="S581" s="226"/>
    </row>
    <row r="582" spans="5:19" s="222" customFormat="1" x14ac:dyDescent="0.2">
      <c r="E582" s="226"/>
      <c r="F582" s="226"/>
      <c r="G582" s="226"/>
      <c r="H582" s="226"/>
      <c r="I582" s="226"/>
      <c r="J582" s="226"/>
      <c r="K582" s="226"/>
      <c r="L582" s="226"/>
      <c r="M582" s="226"/>
      <c r="N582" s="226"/>
      <c r="O582" s="226"/>
      <c r="P582" s="226"/>
      <c r="Q582" s="226"/>
      <c r="R582" s="226"/>
      <c r="S582" s="226"/>
    </row>
    <row r="583" spans="5:19" s="222" customFormat="1" x14ac:dyDescent="0.2">
      <c r="E583" s="226"/>
      <c r="F583" s="226"/>
      <c r="G583" s="226"/>
      <c r="H583" s="226"/>
      <c r="I583" s="226"/>
      <c r="J583" s="226"/>
      <c r="K583" s="226"/>
      <c r="L583" s="226"/>
      <c r="M583" s="226"/>
      <c r="N583" s="226"/>
      <c r="O583" s="226"/>
      <c r="P583" s="226"/>
      <c r="Q583" s="226"/>
      <c r="R583" s="226"/>
      <c r="S583" s="226"/>
    </row>
    <row r="584" spans="5:19" s="222" customFormat="1" x14ac:dyDescent="0.2">
      <c r="E584" s="226"/>
      <c r="F584" s="226"/>
      <c r="G584" s="226"/>
      <c r="H584" s="226"/>
      <c r="I584" s="226"/>
      <c r="J584" s="226"/>
      <c r="K584" s="226"/>
      <c r="L584" s="226"/>
      <c r="M584" s="226"/>
      <c r="N584" s="226"/>
      <c r="O584" s="226"/>
      <c r="P584" s="226"/>
      <c r="Q584" s="226"/>
      <c r="R584" s="226"/>
      <c r="S584" s="226"/>
    </row>
    <row r="585" spans="5:19" s="222" customFormat="1" x14ac:dyDescent="0.2">
      <c r="E585" s="226"/>
      <c r="F585" s="226"/>
      <c r="G585" s="226"/>
      <c r="H585" s="226"/>
      <c r="I585" s="226"/>
      <c r="J585" s="226"/>
      <c r="K585" s="226"/>
      <c r="L585" s="226"/>
      <c r="M585" s="226"/>
      <c r="N585" s="226"/>
      <c r="O585" s="226"/>
      <c r="P585" s="226"/>
      <c r="Q585" s="226"/>
      <c r="R585" s="226"/>
      <c r="S585" s="226"/>
    </row>
    <row r="586" spans="5:19" s="222" customFormat="1" x14ac:dyDescent="0.2">
      <c r="E586" s="226"/>
      <c r="F586" s="226"/>
      <c r="G586" s="226"/>
      <c r="H586" s="226"/>
      <c r="I586" s="226"/>
      <c r="J586" s="226"/>
      <c r="K586" s="226"/>
      <c r="L586" s="226"/>
      <c r="M586" s="226"/>
      <c r="N586" s="226"/>
      <c r="O586" s="226"/>
      <c r="P586" s="226"/>
      <c r="Q586" s="226"/>
      <c r="R586" s="226"/>
      <c r="S586" s="226"/>
    </row>
    <row r="587" spans="5:19" s="222" customFormat="1" x14ac:dyDescent="0.2">
      <c r="E587" s="226"/>
      <c r="F587" s="226"/>
      <c r="G587" s="226"/>
      <c r="H587" s="226"/>
      <c r="I587" s="226"/>
      <c r="J587" s="226"/>
      <c r="K587" s="226"/>
      <c r="L587" s="226"/>
      <c r="M587" s="226"/>
      <c r="N587" s="226"/>
      <c r="O587" s="226"/>
      <c r="P587" s="226"/>
      <c r="Q587" s="226"/>
      <c r="R587" s="226"/>
      <c r="S587" s="226"/>
    </row>
    <row r="588" spans="5:19" s="222" customFormat="1" x14ac:dyDescent="0.2">
      <c r="E588" s="226"/>
      <c r="F588" s="226"/>
      <c r="G588" s="226"/>
      <c r="H588" s="226"/>
      <c r="I588" s="226"/>
      <c r="J588" s="226"/>
      <c r="K588" s="226"/>
      <c r="L588" s="226"/>
      <c r="M588" s="226"/>
      <c r="N588" s="226"/>
      <c r="O588" s="226"/>
      <c r="P588" s="226"/>
      <c r="Q588" s="226"/>
      <c r="R588" s="226"/>
      <c r="S588" s="226"/>
    </row>
    <row r="589" spans="5:19" s="222" customFormat="1" x14ac:dyDescent="0.2">
      <c r="E589" s="226"/>
      <c r="F589" s="226"/>
      <c r="G589" s="226"/>
      <c r="H589" s="226"/>
      <c r="I589" s="226"/>
      <c r="J589" s="226"/>
      <c r="K589" s="226"/>
      <c r="L589" s="226"/>
      <c r="M589" s="226"/>
      <c r="N589" s="226"/>
      <c r="O589" s="226"/>
      <c r="P589" s="226"/>
      <c r="Q589" s="226"/>
      <c r="R589" s="226"/>
      <c r="S589" s="226"/>
    </row>
    <row r="590" spans="5:19" s="222" customFormat="1" x14ac:dyDescent="0.2">
      <c r="E590" s="226"/>
      <c r="F590" s="226"/>
      <c r="G590" s="226"/>
      <c r="H590" s="226"/>
      <c r="I590" s="226"/>
      <c r="J590" s="226"/>
      <c r="K590" s="226"/>
      <c r="L590" s="226"/>
      <c r="M590" s="226"/>
      <c r="N590" s="226"/>
      <c r="O590" s="226"/>
      <c r="P590" s="226"/>
      <c r="Q590" s="226"/>
      <c r="R590" s="226"/>
      <c r="S590" s="226"/>
    </row>
    <row r="591" spans="5:19" s="222" customFormat="1" x14ac:dyDescent="0.2">
      <c r="E591" s="226"/>
      <c r="F591" s="226"/>
      <c r="G591" s="226"/>
      <c r="H591" s="226"/>
      <c r="I591" s="226"/>
      <c r="J591" s="226"/>
      <c r="K591" s="226"/>
      <c r="L591" s="226"/>
      <c r="M591" s="226"/>
      <c r="N591" s="226"/>
      <c r="O591" s="226"/>
      <c r="P591" s="226"/>
      <c r="Q591" s="226"/>
      <c r="R591" s="226"/>
      <c r="S591" s="226"/>
    </row>
    <row r="592" spans="5:19" s="222" customFormat="1" x14ac:dyDescent="0.2">
      <c r="E592" s="226"/>
      <c r="F592" s="226"/>
      <c r="G592" s="226"/>
      <c r="H592" s="226"/>
      <c r="I592" s="226"/>
      <c r="J592" s="226"/>
      <c r="K592" s="226"/>
      <c r="L592" s="226"/>
      <c r="M592" s="226"/>
      <c r="N592" s="226"/>
      <c r="O592" s="226"/>
      <c r="P592" s="226"/>
      <c r="Q592" s="226"/>
      <c r="R592" s="226"/>
      <c r="S592" s="226"/>
    </row>
    <row r="593" spans="5:19" s="222" customFormat="1" x14ac:dyDescent="0.2">
      <c r="E593" s="226"/>
      <c r="F593" s="226"/>
      <c r="G593" s="226"/>
      <c r="H593" s="226"/>
      <c r="I593" s="226"/>
      <c r="J593" s="226"/>
      <c r="K593" s="226"/>
      <c r="L593" s="226"/>
      <c r="M593" s="226"/>
      <c r="N593" s="226"/>
      <c r="O593" s="226"/>
      <c r="P593" s="226"/>
      <c r="Q593" s="226"/>
      <c r="R593" s="226"/>
      <c r="S593" s="226"/>
    </row>
    <row r="594" spans="5:19" s="222" customFormat="1" x14ac:dyDescent="0.2">
      <c r="E594" s="226"/>
      <c r="F594" s="226"/>
      <c r="G594" s="226"/>
      <c r="H594" s="226"/>
      <c r="I594" s="226"/>
      <c r="J594" s="226"/>
      <c r="K594" s="226"/>
      <c r="L594" s="226"/>
      <c r="M594" s="226"/>
      <c r="N594" s="226"/>
      <c r="O594" s="226"/>
      <c r="P594" s="226"/>
      <c r="Q594" s="226"/>
      <c r="R594" s="226"/>
      <c r="S594" s="226"/>
    </row>
    <row r="595" spans="5:19" s="222" customFormat="1" x14ac:dyDescent="0.2">
      <c r="E595" s="226"/>
      <c r="F595" s="226"/>
      <c r="G595" s="226"/>
      <c r="H595" s="226"/>
      <c r="I595" s="226"/>
      <c r="J595" s="226"/>
      <c r="K595" s="226"/>
      <c r="L595" s="226"/>
      <c r="M595" s="226"/>
      <c r="N595" s="226"/>
      <c r="O595" s="226"/>
      <c r="P595" s="226"/>
      <c r="Q595" s="226"/>
      <c r="R595" s="226"/>
      <c r="S595" s="226"/>
    </row>
    <row r="596" spans="5:19" s="222" customFormat="1" x14ac:dyDescent="0.2">
      <c r="E596" s="226"/>
      <c r="F596" s="226"/>
      <c r="G596" s="226"/>
      <c r="H596" s="226"/>
      <c r="I596" s="226"/>
      <c r="J596" s="226"/>
      <c r="K596" s="226"/>
      <c r="L596" s="226"/>
      <c r="M596" s="226"/>
      <c r="N596" s="226"/>
      <c r="O596" s="226"/>
      <c r="P596" s="226"/>
      <c r="Q596" s="226"/>
      <c r="R596" s="226"/>
      <c r="S596" s="226"/>
    </row>
    <row r="597" spans="5:19" s="222" customFormat="1" x14ac:dyDescent="0.2">
      <c r="E597" s="226"/>
      <c r="F597" s="226"/>
      <c r="G597" s="226"/>
      <c r="H597" s="226"/>
      <c r="I597" s="226"/>
      <c r="J597" s="226"/>
      <c r="K597" s="226"/>
      <c r="L597" s="226"/>
      <c r="M597" s="226"/>
      <c r="N597" s="226"/>
      <c r="O597" s="226"/>
      <c r="P597" s="226"/>
      <c r="Q597" s="226"/>
      <c r="R597" s="226"/>
      <c r="S597" s="226"/>
    </row>
    <row r="598" spans="5:19" s="222" customFormat="1" x14ac:dyDescent="0.2">
      <c r="E598" s="226"/>
      <c r="F598" s="226"/>
      <c r="G598" s="226"/>
      <c r="H598" s="226"/>
      <c r="I598" s="226"/>
      <c r="J598" s="226"/>
      <c r="K598" s="226"/>
      <c r="L598" s="226"/>
      <c r="M598" s="226"/>
      <c r="N598" s="226"/>
      <c r="O598" s="226"/>
      <c r="P598" s="226"/>
      <c r="Q598" s="226"/>
      <c r="R598" s="226"/>
      <c r="S598" s="226"/>
    </row>
    <row r="599" spans="5:19" s="222" customFormat="1" x14ac:dyDescent="0.2">
      <c r="E599" s="226"/>
      <c r="F599" s="226"/>
      <c r="G599" s="226"/>
      <c r="H599" s="226"/>
      <c r="I599" s="226"/>
      <c r="J599" s="226"/>
      <c r="K599" s="226"/>
      <c r="L599" s="226"/>
      <c r="M599" s="226"/>
      <c r="N599" s="226"/>
      <c r="O599" s="226"/>
      <c r="P599" s="226"/>
      <c r="Q599" s="226"/>
      <c r="R599" s="226"/>
      <c r="S599" s="226"/>
    </row>
    <row r="600" spans="5:19" s="222" customFormat="1" x14ac:dyDescent="0.2">
      <c r="E600" s="226"/>
      <c r="F600" s="226"/>
      <c r="G600" s="226"/>
      <c r="H600" s="226"/>
      <c r="I600" s="226"/>
      <c r="J600" s="226"/>
      <c r="K600" s="226"/>
      <c r="L600" s="226"/>
      <c r="M600" s="226"/>
      <c r="N600" s="226"/>
      <c r="O600" s="226"/>
      <c r="P600" s="226"/>
      <c r="Q600" s="226"/>
      <c r="R600" s="226"/>
      <c r="S600" s="226"/>
    </row>
    <row r="601" spans="5:19" s="222" customFormat="1" x14ac:dyDescent="0.2">
      <c r="E601" s="226"/>
      <c r="F601" s="226"/>
      <c r="G601" s="226"/>
      <c r="H601" s="226"/>
      <c r="I601" s="226"/>
      <c r="J601" s="226"/>
      <c r="K601" s="226"/>
      <c r="L601" s="226"/>
      <c r="M601" s="226"/>
      <c r="N601" s="226"/>
      <c r="O601" s="226"/>
      <c r="P601" s="226"/>
      <c r="Q601" s="226"/>
      <c r="R601" s="226"/>
      <c r="S601" s="226"/>
    </row>
    <row r="602" spans="5:19" s="222" customFormat="1" x14ac:dyDescent="0.2">
      <c r="E602" s="226"/>
      <c r="F602" s="226"/>
      <c r="G602" s="226"/>
      <c r="H602" s="226"/>
      <c r="I602" s="226"/>
      <c r="J602" s="226"/>
      <c r="K602" s="226"/>
      <c r="L602" s="226"/>
      <c r="M602" s="226"/>
      <c r="N602" s="226"/>
      <c r="O602" s="226"/>
      <c r="P602" s="226"/>
      <c r="Q602" s="226"/>
      <c r="R602" s="226"/>
      <c r="S602" s="226"/>
    </row>
    <row r="603" spans="5:19" s="222" customFormat="1" x14ac:dyDescent="0.2">
      <c r="E603" s="226"/>
      <c r="F603" s="226"/>
      <c r="G603" s="226"/>
      <c r="H603" s="226"/>
      <c r="I603" s="226"/>
      <c r="J603" s="226"/>
      <c r="K603" s="226"/>
      <c r="L603" s="226"/>
      <c r="M603" s="226"/>
      <c r="N603" s="226"/>
      <c r="O603" s="226"/>
      <c r="P603" s="226"/>
      <c r="Q603" s="226"/>
      <c r="R603" s="226"/>
      <c r="S603" s="226"/>
    </row>
    <row r="604" spans="5:19" s="222" customFormat="1" x14ac:dyDescent="0.2">
      <c r="E604" s="226"/>
      <c r="F604" s="226"/>
      <c r="G604" s="226"/>
      <c r="H604" s="226"/>
      <c r="I604" s="226"/>
      <c r="J604" s="226"/>
      <c r="K604" s="226"/>
      <c r="L604" s="226"/>
      <c r="M604" s="226"/>
      <c r="N604" s="226"/>
      <c r="O604" s="226"/>
      <c r="P604" s="226"/>
      <c r="Q604" s="226"/>
      <c r="R604" s="226"/>
      <c r="S604" s="226"/>
    </row>
    <row r="605" spans="5:19" s="222" customFormat="1" x14ac:dyDescent="0.2">
      <c r="E605" s="226"/>
      <c r="F605" s="226"/>
      <c r="G605" s="226"/>
      <c r="H605" s="226"/>
      <c r="I605" s="226"/>
      <c r="J605" s="226"/>
      <c r="K605" s="226"/>
      <c r="L605" s="226"/>
      <c r="M605" s="226"/>
      <c r="N605" s="226"/>
      <c r="O605" s="226"/>
      <c r="P605" s="226"/>
      <c r="Q605" s="226"/>
      <c r="R605" s="226"/>
      <c r="S605" s="226"/>
    </row>
    <row r="606" spans="5:19" s="222" customFormat="1" x14ac:dyDescent="0.2">
      <c r="E606" s="226"/>
      <c r="F606" s="226"/>
      <c r="G606" s="226"/>
      <c r="H606" s="226"/>
      <c r="I606" s="226"/>
      <c r="J606" s="226"/>
      <c r="K606" s="226"/>
      <c r="L606" s="226"/>
      <c r="M606" s="226"/>
      <c r="N606" s="226"/>
      <c r="O606" s="226"/>
      <c r="P606" s="226"/>
      <c r="Q606" s="226"/>
      <c r="R606" s="226"/>
      <c r="S606" s="226"/>
    </row>
    <row r="607" spans="5:19" s="222" customFormat="1" x14ac:dyDescent="0.2">
      <c r="E607" s="226"/>
      <c r="F607" s="226"/>
      <c r="G607" s="226"/>
      <c r="H607" s="226"/>
      <c r="I607" s="226"/>
      <c r="J607" s="226"/>
      <c r="K607" s="226"/>
      <c r="L607" s="226"/>
      <c r="M607" s="226"/>
      <c r="N607" s="226"/>
      <c r="O607" s="226"/>
      <c r="P607" s="226"/>
      <c r="Q607" s="226"/>
      <c r="R607" s="226"/>
      <c r="S607" s="226"/>
    </row>
    <row r="608" spans="5:19" s="222" customFormat="1" x14ac:dyDescent="0.2">
      <c r="E608" s="226"/>
      <c r="F608" s="226"/>
      <c r="G608" s="226"/>
      <c r="H608" s="226"/>
      <c r="I608" s="226"/>
      <c r="J608" s="226"/>
      <c r="K608" s="226"/>
      <c r="L608" s="226"/>
      <c r="M608" s="226"/>
      <c r="N608" s="226"/>
      <c r="O608" s="226"/>
      <c r="P608" s="226"/>
      <c r="Q608" s="226"/>
      <c r="R608" s="226"/>
      <c r="S608" s="226"/>
    </row>
    <row r="609" spans="5:19" s="222" customFormat="1" x14ac:dyDescent="0.2">
      <c r="E609" s="226"/>
      <c r="F609" s="226"/>
      <c r="G609" s="226"/>
      <c r="H609" s="226"/>
      <c r="I609" s="226"/>
      <c r="J609" s="226"/>
      <c r="K609" s="226"/>
      <c r="L609" s="226"/>
      <c r="M609" s="226"/>
      <c r="N609" s="226"/>
      <c r="O609" s="226"/>
      <c r="P609" s="226"/>
      <c r="Q609" s="226"/>
      <c r="R609" s="226"/>
      <c r="S609" s="226"/>
    </row>
    <row r="610" spans="5:19" s="222" customFormat="1" x14ac:dyDescent="0.2">
      <c r="E610" s="226"/>
      <c r="F610" s="226"/>
      <c r="G610" s="226"/>
      <c r="H610" s="226"/>
      <c r="I610" s="226"/>
      <c r="J610" s="226"/>
      <c r="K610" s="226"/>
      <c r="L610" s="226"/>
      <c r="M610" s="226"/>
      <c r="N610" s="226"/>
      <c r="O610" s="226"/>
      <c r="P610" s="226"/>
      <c r="Q610" s="226"/>
      <c r="R610" s="226"/>
      <c r="S610" s="226"/>
    </row>
    <row r="611" spans="5:19" s="222" customFormat="1" x14ac:dyDescent="0.2">
      <c r="E611" s="226"/>
      <c r="F611" s="226"/>
      <c r="G611" s="226"/>
      <c r="H611" s="226"/>
      <c r="I611" s="226"/>
      <c r="J611" s="226"/>
      <c r="K611" s="226"/>
      <c r="L611" s="226"/>
      <c r="M611" s="226"/>
      <c r="N611" s="226"/>
      <c r="O611" s="226"/>
      <c r="P611" s="226"/>
      <c r="Q611" s="226"/>
      <c r="R611" s="226"/>
      <c r="S611" s="226"/>
    </row>
    <row r="612" spans="5:19" s="222" customFormat="1" x14ac:dyDescent="0.2">
      <c r="E612" s="226"/>
      <c r="F612" s="226"/>
      <c r="G612" s="226"/>
      <c r="H612" s="226"/>
      <c r="I612" s="226"/>
      <c r="J612" s="226"/>
      <c r="K612" s="226"/>
      <c r="L612" s="226"/>
      <c r="M612" s="226"/>
      <c r="N612" s="226"/>
      <c r="O612" s="226"/>
      <c r="P612" s="226"/>
      <c r="Q612" s="226"/>
      <c r="R612" s="226"/>
      <c r="S612" s="226"/>
    </row>
    <row r="613" spans="5:19" s="222" customFormat="1" x14ac:dyDescent="0.2">
      <c r="E613" s="226"/>
      <c r="F613" s="226"/>
      <c r="G613" s="226"/>
      <c r="H613" s="226"/>
      <c r="I613" s="226"/>
      <c r="J613" s="226"/>
      <c r="K613" s="226"/>
      <c r="L613" s="226"/>
      <c r="M613" s="226"/>
      <c r="N613" s="226"/>
      <c r="O613" s="226"/>
      <c r="P613" s="226"/>
      <c r="Q613" s="226"/>
      <c r="R613" s="226"/>
      <c r="S613" s="226"/>
    </row>
    <row r="614" spans="5:19" s="222" customFormat="1" x14ac:dyDescent="0.2">
      <c r="E614" s="226"/>
      <c r="F614" s="226"/>
      <c r="G614" s="226"/>
      <c r="H614" s="226"/>
      <c r="I614" s="226"/>
      <c r="J614" s="226"/>
      <c r="K614" s="226"/>
      <c r="L614" s="226"/>
      <c r="M614" s="226"/>
      <c r="N614" s="226"/>
      <c r="O614" s="226"/>
      <c r="P614" s="226"/>
      <c r="Q614" s="226"/>
      <c r="R614" s="226"/>
      <c r="S614" s="226"/>
    </row>
    <row r="615" spans="5:19" s="222" customFormat="1" x14ac:dyDescent="0.2">
      <c r="E615" s="226"/>
      <c r="F615" s="226"/>
      <c r="G615" s="226"/>
      <c r="H615" s="226"/>
      <c r="I615" s="226"/>
      <c r="J615" s="226"/>
      <c r="K615" s="226"/>
      <c r="L615" s="226"/>
      <c r="M615" s="226"/>
      <c r="N615" s="226"/>
      <c r="O615" s="226"/>
      <c r="P615" s="226"/>
      <c r="Q615" s="226"/>
      <c r="R615" s="226"/>
      <c r="S615" s="226"/>
    </row>
    <row r="616" spans="5:19" s="222" customFormat="1" x14ac:dyDescent="0.2">
      <c r="E616" s="226"/>
      <c r="F616" s="226"/>
      <c r="G616" s="226"/>
      <c r="H616" s="226"/>
      <c r="I616" s="226"/>
      <c r="J616" s="226"/>
      <c r="K616" s="226"/>
      <c r="L616" s="226"/>
      <c r="M616" s="226"/>
      <c r="N616" s="226"/>
      <c r="O616" s="226"/>
      <c r="P616" s="226"/>
      <c r="Q616" s="226"/>
      <c r="R616" s="226"/>
      <c r="S616" s="226"/>
    </row>
    <row r="617" spans="5:19" s="222" customFormat="1" x14ac:dyDescent="0.2">
      <c r="E617" s="226"/>
      <c r="F617" s="226"/>
      <c r="G617" s="226"/>
      <c r="H617" s="226"/>
      <c r="I617" s="226"/>
      <c r="J617" s="226"/>
      <c r="K617" s="226"/>
      <c r="L617" s="226"/>
      <c r="M617" s="226"/>
      <c r="N617" s="226"/>
      <c r="O617" s="226"/>
      <c r="P617" s="226"/>
      <c r="Q617" s="226"/>
      <c r="R617" s="226"/>
      <c r="S617" s="226"/>
    </row>
    <row r="618" spans="5:19" s="222" customFormat="1" x14ac:dyDescent="0.2">
      <c r="E618" s="226"/>
      <c r="F618" s="226"/>
      <c r="G618" s="226"/>
      <c r="H618" s="226"/>
      <c r="I618" s="226"/>
      <c r="J618" s="226"/>
      <c r="K618" s="226"/>
      <c r="L618" s="226"/>
      <c r="M618" s="226"/>
      <c r="N618" s="226"/>
      <c r="O618" s="226"/>
      <c r="P618" s="226"/>
      <c r="Q618" s="226"/>
      <c r="R618" s="226"/>
      <c r="S618" s="226"/>
    </row>
    <row r="619" spans="5:19" s="222" customFormat="1" x14ac:dyDescent="0.2">
      <c r="E619" s="226"/>
      <c r="F619" s="226"/>
      <c r="G619" s="226"/>
      <c r="H619" s="226"/>
      <c r="I619" s="226"/>
      <c r="J619" s="226"/>
      <c r="K619" s="226"/>
      <c r="L619" s="226"/>
      <c r="M619" s="226"/>
      <c r="N619" s="226"/>
      <c r="O619" s="226"/>
      <c r="P619" s="226"/>
      <c r="Q619" s="226"/>
      <c r="R619" s="226"/>
      <c r="S619" s="226"/>
    </row>
    <row r="620" spans="5:19" s="222" customFormat="1" x14ac:dyDescent="0.2">
      <c r="E620" s="226"/>
      <c r="F620" s="226"/>
      <c r="G620" s="226"/>
      <c r="H620" s="226"/>
      <c r="I620" s="226"/>
      <c r="J620" s="226"/>
      <c r="K620" s="226"/>
      <c r="L620" s="226"/>
      <c r="M620" s="226"/>
      <c r="N620" s="226"/>
      <c r="O620" s="226"/>
      <c r="P620" s="226"/>
      <c r="Q620" s="226"/>
      <c r="R620" s="226"/>
      <c r="S620" s="226"/>
    </row>
    <row r="621" spans="5:19" s="222" customFormat="1" x14ac:dyDescent="0.2">
      <c r="E621" s="226"/>
      <c r="F621" s="226"/>
      <c r="G621" s="226"/>
      <c r="H621" s="226"/>
      <c r="I621" s="226"/>
      <c r="J621" s="226"/>
      <c r="K621" s="226"/>
      <c r="L621" s="226"/>
      <c r="M621" s="226"/>
      <c r="N621" s="226"/>
      <c r="O621" s="226"/>
      <c r="P621" s="226"/>
      <c r="Q621" s="226"/>
      <c r="R621" s="226"/>
      <c r="S621" s="226"/>
    </row>
    <row r="622" spans="5:19" s="222" customFormat="1" x14ac:dyDescent="0.2">
      <c r="E622" s="226"/>
      <c r="F622" s="226"/>
      <c r="G622" s="226"/>
      <c r="H622" s="226"/>
      <c r="I622" s="226"/>
      <c r="J622" s="226"/>
      <c r="K622" s="226"/>
      <c r="L622" s="226"/>
      <c r="M622" s="226"/>
      <c r="N622" s="226"/>
      <c r="O622" s="226"/>
      <c r="P622" s="226"/>
      <c r="Q622" s="226"/>
      <c r="R622" s="226"/>
      <c r="S622" s="226"/>
    </row>
    <row r="623" spans="5:19" s="222" customFormat="1" x14ac:dyDescent="0.2">
      <c r="E623" s="226"/>
      <c r="F623" s="226"/>
      <c r="G623" s="226"/>
      <c r="H623" s="226"/>
      <c r="I623" s="226"/>
      <c r="J623" s="226"/>
      <c r="K623" s="226"/>
      <c r="L623" s="226"/>
      <c r="M623" s="226"/>
      <c r="N623" s="226"/>
      <c r="O623" s="226"/>
      <c r="P623" s="226"/>
      <c r="Q623" s="226"/>
      <c r="R623" s="226"/>
      <c r="S623" s="226"/>
    </row>
    <row r="624" spans="5:19" s="222" customFormat="1" x14ac:dyDescent="0.2">
      <c r="E624" s="226"/>
      <c r="F624" s="226"/>
      <c r="G624" s="226"/>
      <c r="H624" s="226"/>
      <c r="I624" s="226"/>
      <c r="J624" s="226"/>
      <c r="K624" s="226"/>
      <c r="L624" s="226"/>
      <c r="M624" s="226"/>
      <c r="N624" s="226"/>
      <c r="O624" s="226"/>
      <c r="P624" s="226"/>
      <c r="Q624" s="226"/>
      <c r="R624" s="226"/>
      <c r="S624" s="226"/>
    </row>
    <row r="625" spans="5:19" s="222" customFormat="1" x14ac:dyDescent="0.2">
      <c r="E625" s="226"/>
      <c r="F625" s="226"/>
      <c r="G625" s="226"/>
      <c r="H625" s="226"/>
      <c r="I625" s="226"/>
      <c r="J625" s="226"/>
      <c r="K625" s="226"/>
      <c r="L625" s="226"/>
      <c r="M625" s="226"/>
      <c r="N625" s="226"/>
      <c r="O625" s="226"/>
      <c r="P625" s="226"/>
      <c r="Q625" s="226"/>
      <c r="R625" s="226"/>
      <c r="S625" s="226"/>
    </row>
    <row r="626" spans="5:19" s="222" customFormat="1" x14ac:dyDescent="0.2">
      <c r="E626" s="226"/>
      <c r="F626" s="226"/>
      <c r="G626" s="226"/>
      <c r="H626" s="226"/>
      <c r="I626" s="226"/>
      <c r="J626" s="226"/>
      <c r="K626" s="226"/>
      <c r="L626" s="226"/>
      <c r="M626" s="226"/>
      <c r="N626" s="226"/>
      <c r="O626" s="226"/>
      <c r="P626" s="226"/>
      <c r="Q626" s="226"/>
      <c r="R626" s="226"/>
      <c r="S626" s="226"/>
    </row>
    <row r="627" spans="5:19" s="222" customFormat="1" x14ac:dyDescent="0.2">
      <c r="E627" s="226"/>
      <c r="F627" s="226"/>
      <c r="G627" s="226"/>
      <c r="H627" s="226"/>
      <c r="I627" s="226"/>
      <c r="J627" s="226"/>
      <c r="K627" s="226"/>
      <c r="L627" s="226"/>
      <c r="M627" s="226"/>
      <c r="N627" s="226"/>
      <c r="O627" s="226"/>
      <c r="P627" s="226"/>
      <c r="Q627" s="226"/>
      <c r="R627" s="226"/>
      <c r="S627" s="226"/>
    </row>
    <row r="628" spans="5:19" s="222" customFormat="1" x14ac:dyDescent="0.2">
      <c r="E628" s="226"/>
      <c r="F628" s="226"/>
      <c r="G628" s="226"/>
      <c r="H628" s="226"/>
      <c r="I628" s="226"/>
      <c r="J628" s="226"/>
      <c r="K628" s="226"/>
      <c r="L628" s="226"/>
      <c r="M628" s="226"/>
      <c r="N628" s="226"/>
      <c r="O628" s="226"/>
      <c r="P628" s="226"/>
      <c r="Q628" s="226"/>
      <c r="R628" s="226"/>
      <c r="S628" s="226"/>
    </row>
    <row r="629" spans="5:19" s="222" customFormat="1" x14ac:dyDescent="0.2">
      <c r="E629" s="226"/>
      <c r="F629" s="226"/>
      <c r="G629" s="226"/>
      <c r="H629" s="226"/>
      <c r="I629" s="226"/>
      <c r="J629" s="226"/>
      <c r="K629" s="226"/>
      <c r="L629" s="226"/>
      <c r="M629" s="226"/>
      <c r="N629" s="226"/>
      <c r="O629" s="226"/>
      <c r="P629" s="226"/>
      <c r="Q629" s="226"/>
      <c r="R629" s="226"/>
      <c r="S629" s="226"/>
    </row>
    <row r="630" spans="5:19" s="222" customFormat="1" x14ac:dyDescent="0.2">
      <c r="E630" s="226"/>
      <c r="F630" s="226"/>
      <c r="G630" s="226"/>
      <c r="H630" s="226"/>
      <c r="I630" s="226"/>
      <c r="J630" s="226"/>
      <c r="K630" s="226"/>
      <c r="L630" s="226"/>
      <c r="M630" s="226"/>
      <c r="N630" s="226"/>
      <c r="O630" s="226"/>
      <c r="P630" s="226"/>
      <c r="Q630" s="226"/>
      <c r="R630" s="226"/>
      <c r="S630" s="226"/>
    </row>
    <row r="631" spans="5:19" s="222" customFormat="1" x14ac:dyDescent="0.2">
      <c r="E631" s="226"/>
      <c r="F631" s="226"/>
      <c r="G631" s="226"/>
      <c r="H631" s="226"/>
      <c r="I631" s="226"/>
      <c r="J631" s="226"/>
      <c r="K631" s="226"/>
      <c r="L631" s="226"/>
      <c r="M631" s="226"/>
      <c r="N631" s="226"/>
      <c r="O631" s="226"/>
      <c r="P631" s="226"/>
      <c r="Q631" s="226"/>
      <c r="R631" s="226"/>
      <c r="S631" s="226"/>
    </row>
    <row r="632" spans="5:19" s="222" customFormat="1" x14ac:dyDescent="0.2">
      <c r="E632" s="226"/>
      <c r="F632" s="226"/>
      <c r="G632" s="226"/>
      <c r="H632" s="226"/>
      <c r="I632" s="226"/>
      <c r="J632" s="226"/>
      <c r="K632" s="226"/>
      <c r="L632" s="226"/>
      <c r="M632" s="226"/>
      <c r="N632" s="226"/>
      <c r="O632" s="226"/>
      <c r="P632" s="226"/>
      <c r="Q632" s="226"/>
      <c r="R632" s="226"/>
      <c r="S632" s="226"/>
    </row>
    <row r="633" spans="5:19" s="222" customFormat="1" x14ac:dyDescent="0.2">
      <c r="E633" s="226"/>
      <c r="F633" s="226"/>
      <c r="G633" s="226"/>
      <c r="H633" s="226"/>
      <c r="I633" s="226"/>
      <c r="J633" s="226"/>
      <c r="K633" s="226"/>
      <c r="L633" s="226"/>
      <c r="M633" s="226"/>
      <c r="N633" s="226"/>
      <c r="O633" s="226"/>
      <c r="P633" s="226"/>
      <c r="Q633" s="226"/>
      <c r="R633" s="226"/>
      <c r="S633" s="226"/>
    </row>
    <row r="634" spans="5:19" s="222" customFormat="1" x14ac:dyDescent="0.2">
      <c r="E634" s="226"/>
      <c r="F634" s="226"/>
      <c r="G634" s="226"/>
      <c r="H634" s="226"/>
      <c r="I634" s="226"/>
      <c r="J634" s="226"/>
      <c r="K634" s="226"/>
      <c r="L634" s="226"/>
      <c r="M634" s="226"/>
      <c r="N634" s="226"/>
      <c r="O634" s="226"/>
      <c r="P634" s="226"/>
      <c r="Q634" s="226"/>
      <c r="R634" s="226"/>
      <c r="S634" s="226"/>
    </row>
    <row r="635" spans="5:19" s="222" customFormat="1" x14ac:dyDescent="0.2">
      <c r="E635" s="226"/>
      <c r="F635" s="226"/>
      <c r="G635" s="226"/>
      <c r="H635" s="226"/>
      <c r="I635" s="226"/>
      <c r="J635" s="226"/>
      <c r="K635" s="226"/>
      <c r="L635" s="226"/>
      <c r="M635" s="226"/>
      <c r="N635" s="226"/>
      <c r="O635" s="226"/>
      <c r="P635" s="226"/>
      <c r="Q635" s="226"/>
      <c r="R635" s="226"/>
      <c r="S635" s="226"/>
    </row>
    <row r="636" spans="5:19" s="222" customFormat="1" x14ac:dyDescent="0.2">
      <c r="E636" s="226"/>
      <c r="F636" s="226"/>
      <c r="G636" s="226"/>
      <c r="H636" s="226"/>
      <c r="I636" s="226"/>
      <c r="J636" s="226"/>
      <c r="K636" s="226"/>
      <c r="L636" s="226"/>
      <c r="M636" s="226"/>
      <c r="N636" s="226"/>
      <c r="O636" s="226"/>
      <c r="P636" s="226"/>
      <c r="Q636" s="226"/>
      <c r="R636" s="226"/>
      <c r="S636" s="226"/>
    </row>
    <row r="637" spans="5:19" s="222" customFormat="1" x14ac:dyDescent="0.2">
      <c r="E637" s="226"/>
      <c r="F637" s="226"/>
      <c r="G637" s="226"/>
      <c r="H637" s="226"/>
      <c r="I637" s="226"/>
      <c r="J637" s="226"/>
      <c r="K637" s="226"/>
      <c r="L637" s="226"/>
      <c r="M637" s="226"/>
      <c r="N637" s="226"/>
      <c r="O637" s="226"/>
      <c r="P637" s="226"/>
      <c r="Q637" s="226"/>
      <c r="R637" s="226"/>
      <c r="S637" s="226"/>
    </row>
    <row r="638" spans="5:19" s="222" customFormat="1" x14ac:dyDescent="0.2">
      <c r="E638" s="226"/>
      <c r="F638" s="226"/>
      <c r="G638" s="226"/>
      <c r="H638" s="226"/>
      <c r="I638" s="226"/>
      <c r="J638" s="226"/>
      <c r="K638" s="226"/>
      <c r="L638" s="226"/>
      <c r="M638" s="226"/>
      <c r="N638" s="226"/>
      <c r="O638" s="226"/>
      <c r="P638" s="226"/>
      <c r="Q638" s="226"/>
      <c r="R638" s="226"/>
      <c r="S638" s="226"/>
    </row>
    <row r="639" spans="5:19" s="222" customFormat="1" x14ac:dyDescent="0.2">
      <c r="E639" s="226"/>
      <c r="F639" s="226"/>
      <c r="G639" s="226"/>
      <c r="H639" s="226"/>
      <c r="I639" s="226"/>
      <c r="J639" s="226"/>
      <c r="K639" s="226"/>
      <c r="L639" s="226"/>
      <c r="M639" s="226"/>
      <c r="N639" s="226"/>
      <c r="O639" s="226"/>
      <c r="P639" s="226"/>
      <c r="Q639" s="226"/>
      <c r="R639" s="226"/>
      <c r="S639" s="226"/>
    </row>
    <row r="640" spans="5:19" s="222" customFormat="1" x14ac:dyDescent="0.2">
      <c r="E640" s="226"/>
      <c r="F640" s="226"/>
      <c r="G640" s="226"/>
      <c r="H640" s="226"/>
      <c r="I640" s="226"/>
      <c r="J640" s="226"/>
      <c r="K640" s="226"/>
      <c r="L640" s="226"/>
      <c r="M640" s="226"/>
      <c r="N640" s="226"/>
      <c r="O640" s="226"/>
      <c r="P640" s="226"/>
      <c r="Q640" s="226"/>
      <c r="R640" s="226"/>
      <c r="S640" s="226"/>
    </row>
    <row r="641" spans="5:19" s="222" customFormat="1" x14ac:dyDescent="0.2">
      <c r="E641" s="226"/>
      <c r="F641" s="226"/>
      <c r="G641" s="226"/>
      <c r="H641" s="226"/>
      <c r="I641" s="226"/>
      <c r="J641" s="226"/>
      <c r="K641" s="226"/>
      <c r="L641" s="226"/>
      <c r="M641" s="226"/>
      <c r="N641" s="226"/>
      <c r="O641" s="226"/>
      <c r="P641" s="226"/>
      <c r="Q641" s="226"/>
      <c r="R641" s="226"/>
      <c r="S641" s="226"/>
    </row>
    <row r="642" spans="5:19" s="222" customFormat="1" x14ac:dyDescent="0.2">
      <c r="E642" s="226"/>
      <c r="F642" s="226"/>
      <c r="G642" s="226"/>
      <c r="H642" s="226"/>
      <c r="I642" s="226"/>
      <c r="J642" s="226"/>
      <c r="K642" s="226"/>
      <c r="L642" s="226"/>
      <c r="M642" s="226"/>
      <c r="N642" s="226"/>
      <c r="O642" s="226"/>
      <c r="P642" s="226"/>
      <c r="Q642" s="226"/>
      <c r="R642" s="226"/>
      <c r="S642" s="226"/>
    </row>
    <row r="643" spans="5:19" s="222" customFormat="1" x14ac:dyDescent="0.2">
      <c r="E643" s="226"/>
      <c r="F643" s="226"/>
      <c r="G643" s="226"/>
      <c r="H643" s="226"/>
      <c r="I643" s="226"/>
      <c r="J643" s="226"/>
      <c r="K643" s="226"/>
      <c r="L643" s="226"/>
      <c r="M643" s="226"/>
      <c r="N643" s="226"/>
      <c r="O643" s="226"/>
      <c r="P643" s="226"/>
      <c r="Q643" s="226"/>
      <c r="R643" s="226"/>
      <c r="S643" s="226"/>
    </row>
    <row r="644" spans="5:19" s="222" customFormat="1" x14ac:dyDescent="0.2">
      <c r="E644" s="226"/>
      <c r="F644" s="226"/>
      <c r="G644" s="226"/>
      <c r="H644" s="226"/>
      <c r="I644" s="226"/>
      <c r="J644" s="226"/>
      <c r="K644" s="226"/>
      <c r="L644" s="226"/>
      <c r="M644" s="226"/>
      <c r="N644" s="226"/>
      <c r="O644" s="226"/>
      <c r="P644" s="226"/>
      <c r="Q644" s="226"/>
      <c r="R644" s="226"/>
      <c r="S644" s="226"/>
    </row>
    <row r="645" spans="5:19" s="222" customFormat="1" x14ac:dyDescent="0.2">
      <c r="E645" s="226"/>
      <c r="F645" s="226"/>
      <c r="G645" s="226"/>
      <c r="H645" s="226"/>
      <c r="I645" s="226"/>
      <c r="J645" s="226"/>
      <c r="K645" s="226"/>
      <c r="L645" s="226"/>
      <c r="M645" s="226"/>
      <c r="N645" s="226"/>
      <c r="O645" s="226"/>
      <c r="P645" s="226"/>
      <c r="Q645" s="226"/>
      <c r="R645" s="226"/>
      <c r="S645" s="226"/>
    </row>
    <row r="646" spans="5:19" s="222" customFormat="1" x14ac:dyDescent="0.2">
      <c r="E646" s="226"/>
      <c r="F646" s="226"/>
      <c r="G646" s="226"/>
      <c r="H646" s="226"/>
      <c r="I646" s="226"/>
      <c r="J646" s="226"/>
      <c r="K646" s="226"/>
      <c r="L646" s="226"/>
      <c r="M646" s="226"/>
      <c r="N646" s="226"/>
      <c r="O646" s="226"/>
      <c r="P646" s="226"/>
      <c r="Q646" s="226"/>
      <c r="R646" s="226"/>
      <c r="S646" s="226"/>
    </row>
    <row r="647" spans="5:19" s="222" customFormat="1" x14ac:dyDescent="0.2">
      <c r="E647" s="226"/>
      <c r="F647" s="226"/>
      <c r="G647" s="226"/>
      <c r="H647" s="226"/>
      <c r="I647" s="226"/>
      <c r="J647" s="226"/>
      <c r="K647" s="226"/>
      <c r="L647" s="226"/>
      <c r="M647" s="226"/>
      <c r="N647" s="226"/>
      <c r="O647" s="226"/>
      <c r="P647" s="226"/>
      <c r="Q647" s="226"/>
      <c r="R647" s="226"/>
      <c r="S647" s="226"/>
    </row>
    <row r="648" spans="5:19" s="222" customFormat="1" x14ac:dyDescent="0.2">
      <c r="E648" s="226"/>
      <c r="F648" s="226"/>
      <c r="G648" s="226"/>
      <c r="H648" s="226"/>
      <c r="I648" s="226"/>
      <c r="J648" s="226"/>
      <c r="K648" s="226"/>
      <c r="L648" s="226"/>
      <c r="M648" s="226"/>
      <c r="N648" s="226"/>
      <c r="O648" s="226"/>
      <c r="P648" s="226"/>
      <c r="Q648" s="226"/>
      <c r="R648" s="226"/>
      <c r="S648" s="226"/>
    </row>
    <row r="649" spans="5:19" s="222" customFormat="1" x14ac:dyDescent="0.2">
      <c r="E649" s="226"/>
      <c r="F649" s="226"/>
      <c r="G649" s="226"/>
      <c r="H649" s="226"/>
      <c r="I649" s="226"/>
      <c r="J649" s="226"/>
      <c r="K649" s="226"/>
      <c r="L649" s="226"/>
      <c r="M649" s="226"/>
      <c r="N649" s="226"/>
      <c r="O649" s="226"/>
      <c r="P649" s="226"/>
      <c r="Q649" s="226"/>
      <c r="R649" s="226"/>
      <c r="S649" s="226"/>
    </row>
    <row r="650" spans="5:19" s="222" customFormat="1" x14ac:dyDescent="0.2">
      <c r="E650" s="226"/>
      <c r="F650" s="226"/>
      <c r="G650" s="226"/>
      <c r="H650" s="226"/>
      <c r="I650" s="226"/>
      <c r="J650" s="226"/>
      <c r="K650" s="226"/>
      <c r="L650" s="226"/>
      <c r="M650" s="226"/>
      <c r="N650" s="226"/>
      <c r="O650" s="226"/>
      <c r="P650" s="226"/>
      <c r="Q650" s="226"/>
      <c r="R650" s="226"/>
      <c r="S650" s="226"/>
    </row>
    <row r="651" spans="5:19" s="222" customFormat="1" x14ac:dyDescent="0.2">
      <c r="E651" s="226"/>
      <c r="F651" s="226"/>
      <c r="G651" s="226"/>
      <c r="H651" s="226"/>
      <c r="I651" s="226"/>
      <c r="J651" s="226"/>
      <c r="K651" s="226"/>
      <c r="L651" s="226"/>
      <c r="M651" s="226"/>
      <c r="N651" s="226"/>
      <c r="O651" s="226"/>
      <c r="P651" s="226"/>
      <c r="Q651" s="226"/>
      <c r="R651" s="226"/>
      <c r="S651" s="226"/>
    </row>
    <row r="652" spans="5:19" s="222" customFormat="1" x14ac:dyDescent="0.2">
      <c r="E652" s="226"/>
      <c r="F652" s="226"/>
      <c r="G652" s="226"/>
      <c r="H652" s="226"/>
      <c r="I652" s="226"/>
      <c r="J652" s="226"/>
      <c r="K652" s="226"/>
      <c r="L652" s="226"/>
      <c r="M652" s="226"/>
      <c r="N652" s="226"/>
      <c r="O652" s="226"/>
      <c r="P652" s="226"/>
      <c r="Q652" s="226"/>
      <c r="R652" s="226"/>
      <c r="S652" s="226"/>
    </row>
    <row r="653" spans="5:19" s="222" customFormat="1" x14ac:dyDescent="0.2">
      <c r="E653" s="226"/>
      <c r="F653" s="226"/>
      <c r="G653" s="226"/>
      <c r="H653" s="226"/>
      <c r="I653" s="226"/>
      <c r="J653" s="226"/>
      <c r="K653" s="226"/>
      <c r="L653" s="226"/>
      <c r="M653" s="226"/>
      <c r="N653" s="226"/>
      <c r="O653" s="226"/>
      <c r="P653" s="226"/>
      <c r="Q653" s="226"/>
      <c r="R653" s="226"/>
      <c r="S653" s="226"/>
    </row>
    <row r="654" spans="5:19" s="222" customFormat="1" x14ac:dyDescent="0.2">
      <c r="E654" s="226"/>
      <c r="F654" s="226"/>
      <c r="G654" s="226"/>
      <c r="H654" s="226"/>
      <c r="I654" s="226"/>
      <c r="J654" s="226"/>
      <c r="K654" s="226"/>
      <c r="L654" s="226"/>
      <c r="M654" s="226"/>
      <c r="N654" s="226"/>
      <c r="O654" s="226"/>
      <c r="P654" s="226"/>
      <c r="Q654" s="226"/>
      <c r="R654" s="226"/>
      <c r="S654" s="226"/>
    </row>
    <row r="655" spans="5:19" s="222" customFormat="1" x14ac:dyDescent="0.2">
      <c r="E655" s="226"/>
      <c r="F655" s="226"/>
      <c r="G655" s="226"/>
      <c r="H655" s="226"/>
      <c r="I655" s="226"/>
      <c r="J655" s="226"/>
      <c r="K655" s="226"/>
      <c r="L655" s="226"/>
      <c r="M655" s="226"/>
      <c r="N655" s="226"/>
      <c r="O655" s="226"/>
      <c r="P655" s="226"/>
      <c r="Q655" s="226"/>
      <c r="R655" s="226"/>
      <c r="S655" s="226"/>
    </row>
    <row r="656" spans="5:19" s="222" customFormat="1" x14ac:dyDescent="0.2">
      <c r="E656" s="226"/>
      <c r="F656" s="226"/>
      <c r="G656" s="226"/>
      <c r="H656" s="226"/>
      <c r="I656" s="226"/>
      <c r="J656" s="226"/>
      <c r="K656" s="226"/>
      <c r="L656" s="226"/>
      <c r="M656" s="226"/>
      <c r="N656" s="226"/>
      <c r="O656" s="226"/>
      <c r="P656" s="226"/>
      <c r="Q656" s="226"/>
      <c r="R656" s="226"/>
      <c r="S656" s="226"/>
    </row>
    <row r="657" spans="5:19" s="222" customFormat="1" x14ac:dyDescent="0.2">
      <c r="E657" s="226"/>
      <c r="F657" s="226"/>
      <c r="G657" s="226"/>
      <c r="H657" s="226"/>
      <c r="I657" s="226"/>
      <c r="J657" s="226"/>
      <c r="K657" s="226"/>
      <c r="L657" s="226"/>
      <c r="M657" s="226"/>
      <c r="N657" s="226"/>
      <c r="O657" s="226"/>
      <c r="P657" s="226"/>
      <c r="Q657" s="226"/>
      <c r="R657" s="226"/>
      <c r="S657" s="226"/>
    </row>
    <row r="658" spans="5:19" s="222" customFormat="1" x14ac:dyDescent="0.2">
      <c r="E658" s="226"/>
      <c r="F658" s="226"/>
      <c r="G658" s="226"/>
      <c r="H658" s="226"/>
      <c r="I658" s="226"/>
      <c r="J658" s="226"/>
      <c r="K658" s="226"/>
      <c r="L658" s="226"/>
      <c r="M658" s="226"/>
      <c r="N658" s="226"/>
      <c r="O658" s="226"/>
      <c r="P658" s="226"/>
      <c r="Q658" s="226"/>
      <c r="R658" s="226"/>
      <c r="S658" s="226"/>
    </row>
    <row r="659" spans="5:19" s="222" customFormat="1" x14ac:dyDescent="0.2">
      <c r="E659" s="226"/>
      <c r="F659" s="226"/>
      <c r="G659" s="226"/>
      <c r="H659" s="226"/>
      <c r="I659" s="226"/>
      <c r="J659" s="226"/>
      <c r="K659" s="226"/>
      <c r="L659" s="226"/>
      <c r="M659" s="226"/>
      <c r="N659" s="226"/>
      <c r="O659" s="226"/>
      <c r="P659" s="226"/>
      <c r="Q659" s="226"/>
      <c r="R659" s="226"/>
      <c r="S659" s="226"/>
    </row>
    <row r="660" spans="5:19" s="222" customFormat="1" x14ac:dyDescent="0.2">
      <c r="E660" s="226"/>
      <c r="F660" s="226"/>
      <c r="G660" s="226"/>
      <c r="H660" s="226"/>
      <c r="I660" s="226"/>
      <c r="J660" s="226"/>
      <c r="K660" s="226"/>
      <c r="L660" s="226"/>
      <c r="M660" s="226"/>
      <c r="N660" s="226"/>
      <c r="O660" s="226"/>
      <c r="P660" s="226"/>
      <c r="Q660" s="226"/>
      <c r="R660" s="226"/>
      <c r="S660" s="226"/>
    </row>
    <row r="661" spans="5:19" s="222" customFormat="1" x14ac:dyDescent="0.2">
      <c r="E661" s="226"/>
      <c r="F661" s="226"/>
      <c r="G661" s="226"/>
      <c r="H661" s="226"/>
      <c r="I661" s="226"/>
      <c r="J661" s="226"/>
      <c r="K661" s="226"/>
      <c r="L661" s="226"/>
      <c r="M661" s="226"/>
      <c r="N661" s="226"/>
      <c r="O661" s="226"/>
      <c r="P661" s="226"/>
      <c r="Q661" s="226"/>
      <c r="R661" s="226"/>
      <c r="S661" s="226"/>
    </row>
    <row r="662" spans="5:19" s="222" customFormat="1" x14ac:dyDescent="0.2">
      <c r="E662" s="226"/>
      <c r="F662" s="226"/>
      <c r="G662" s="226"/>
      <c r="H662" s="226"/>
      <c r="I662" s="226"/>
      <c r="J662" s="226"/>
      <c r="K662" s="226"/>
      <c r="L662" s="226"/>
      <c r="M662" s="226"/>
      <c r="N662" s="226"/>
      <c r="O662" s="226"/>
      <c r="P662" s="226"/>
      <c r="Q662" s="226"/>
      <c r="R662" s="226"/>
      <c r="S662" s="226"/>
    </row>
    <row r="663" spans="5:19" s="222" customFormat="1" x14ac:dyDescent="0.2">
      <c r="E663" s="226"/>
      <c r="F663" s="226"/>
      <c r="G663" s="226"/>
      <c r="H663" s="226"/>
      <c r="I663" s="226"/>
      <c r="J663" s="226"/>
      <c r="K663" s="226"/>
      <c r="L663" s="226"/>
      <c r="M663" s="226"/>
      <c r="N663" s="226"/>
      <c r="O663" s="226"/>
      <c r="P663" s="226"/>
      <c r="Q663" s="226"/>
      <c r="R663" s="226"/>
      <c r="S663" s="226"/>
    </row>
    <row r="664" spans="5:19" s="222" customFormat="1" x14ac:dyDescent="0.2">
      <c r="E664" s="226"/>
      <c r="F664" s="226"/>
      <c r="G664" s="226"/>
      <c r="H664" s="226"/>
      <c r="I664" s="226"/>
      <c r="J664" s="226"/>
      <c r="K664" s="226"/>
      <c r="L664" s="226"/>
      <c r="M664" s="226"/>
      <c r="N664" s="226"/>
      <c r="O664" s="226"/>
      <c r="P664" s="226"/>
      <c r="Q664" s="226"/>
      <c r="R664" s="226"/>
      <c r="S664" s="226"/>
    </row>
    <row r="665" spans="5:19" s="222" customFormat="1" x14ac:dyDescent="0.2">
      <c r="E665" s="226"/>
      <c r="F665" s="226"/>
      <c r="G665" s="226"/>
      <c r="H665" s="226"/>
      <c r="I665" s="226"/>
      <c r="J665" s="226"/>
      <c r="K665" s="226"/>
      <c r="L665" s="226"/>
      <c r="M665" s="226"/>
      <c r="N665" s="226"/>
      <c r="O665" s="226"/>
      <c r="P665" s="226"/>
      <c r="Q665" s="226"/>
      <c r="R665" s="226"/>
      <c r="S665" s="226"/>
    </row>
    <row r="666" spans="5:19" s="222" customFormat="1" x14ac:dyDescent="0.2">
      <c r="E666" s="226"/>
      <c r="F666" s="226"/>
      <c r="G666" s="226"/>
      <c r="H666" s="226"/>
      <c r="I666" s="226"/>
      <c r="J666" s="226"/>
      <c r="K666" s="226"/>
      <c r="L666" s="226"/>
      <c r="M666" s="226"/>
      <c r="N666" s="226"/>
      <c r="O666" s="226"/>
      <c r="P666" s="226"/>
      <c r="Q666" s="226"/>
      <c r="R666" s="226"/>
      <c r="S666" s="226"/>
    </row>
    <row r="667" spans="5:19" s="222" customFormat="1" x14ac:dyDescent="0.2">
      <c r="E667" s="226"/>
      <c r="F667" s="226"/>
      <c r="G667" s="226"/>
      <c r="H667" s="226"/>
      <c r="I667" s="226"/>
      <c r="J667" s="226"/>
      <c r="K667" s="226"/>
      <c r="L667" s="226"/>
      <c r="M667" s="226"/>
      <c r="N667" s="226"/>
      <c r="O667" s="226"/>
      <c r="P667" s="226"/>
      <c r="Q667" s="226"/>
      <c r="R667" s="226"/>
      <c r="S667" s="226"/>
    </row>
    <row r="668" spans="5:19" s="222" customFormat="1" x14ac:dyDescent="0.2">
      <c r="E668" s="226"/>
      <c r="F668" s="226"/>
      <c r="G668" s="226"/>
      <c r="H668" s="226"/>
      <c r="I668" s="226"/>
      <c r="J668" s="226"/>
      <c r="K668" s="226"/>
      <c r="L668" s="226"/>
      <c r="M668" s="226"/>
      <c r="N668" s="226"/>
      <c r="O668" s="226"/>
      <c r="P668" s="226"/>
      <c r="Q668" s="226"/>
      <c r="R668" s="226"/>
      <c r="S668" s="226"/>
    </row>
    <row r="669" spans="5:19" s="222" customFormat="1" x14ac:dyDescent="0.2">
      <c r="E669" s="226"/>
      <c r="F669" s="226"/>
      <c r="G669" s="226"/>
      <c r="H669" s="226"/>
      <c r="I669" s="226"/>
      <c r="J669" s="226"/>
      <c r="K669" s="226"/>
      <c r="L669" s="226"/>
      <c r="M669" s="226"/>
      <c r="N669" s="226"/>
      <c r="O669" s="226"/>
      <c r="P669" s="226"/>
      <c r="Q669" s="226"/>
      <c r="R669" s="226"/>
      <c r="S669" s="226"/>
    </row>
    <row r="670" spans="5:19" s="222" customFormat="1" x14ac:dyDescent="0.2">
      <c r="E670" s="226"/>
      <c r="F670" s="226"/>
      <c r="G670" s="226"/>
      <c r="H670" s="226"/>
      <c r="I670" s="226"/>
      <c r="J670" s="226"/>
      <c r="K670" s="226"/>
      <c r="L670" s="226"/>
      <c r="M670" s="226"/>
      <c r="N670" s="226"/>
      <c r="O670" s="226"/>
      <c r="P670" s="226"/>
      <c r="Q670" s="226"/>
      <c r="R670" s="226"/>
      <c r="S670" s="226"/>
    </row>
    <row r="671" spans="5:19" s="222" customFormat="1" x14ac:dyDescent="0.2">
      <c r="E671" s="226"/>
      <c r="F671" s="226"/>
      <c r="G671" s="226"/>
      <c r="H671" s="226"/>
      <c r="I671" s="226"/>
      <c r="J671" s="226"/>
      <c r="K671" s="226"/>
      <c r="L671" s="226"/>
      <c r="M671" s="226"/>
      <c r="N671" s="226"/>
      <c r="O671" s="226"/>
      <c r="P671" s="226"/>
      <c r="Q671" s="226"/>
      <c r="R671" s="226"/>
      <c r="S671" s="226"/>
    </row>
    <row r="672" spans="5:19" s="222" customFormat="1" x14ac:dyDescent="0.2">
      <c r="E672" s="226"/>
      <c r="F672" s="226"/>
      <c r="G672" s="226"/>
      <c r="H672" s="226"/>
      <c r="I672" s="226"/>
      <c r="J672" s="226"/>
      <c r="K672" s="226"/>
      <c r="L672" s="226"/>
      <c r="M672" s="226"/>
      <c r="N672" s="226"/>
      <c r="O672" s="226"/>
      <c r="P672" s="226"/>
      <c r="Q672" s="226"/>
      <c r="R672" s="226"/>
      <c r="S672" s="226"/>
    </row>
    <row r="673" spans="5:19" s="222" customFormat="1" x14ac:dyDescent="0.2">
      <c r="E673" s="226"/>
      <c r="F673" s="226"/>
      <c r="G673" s="226"/>
      <c r="H673" s="226"/>
      <c r="I673" s="226"/>
      <c r="J673" s="226"/>
      <c r="K673" s="226"/>
      <c r="L673" s="226"/>
      <c r="M673" s="226"/>
      <c r="N673" s="226"/>
      <c r="O673" s="226"/>
      <c r="P673" s="226"/>
      <c r="Q673" s="226"/>
      <c r="R673" s="226"/>
      <c r="S673" s="226"/>
    </row>
    <row r="674" spans="5:19" s="222" customFormat="1" x14ac:dyDescent="0.2">
      <c r="E674" s="226"/>
      <c r="F674" s="226"/>
      <c r="G674" s="226"/>
      <c r="H674" s="226"/>
      <c r="I674" s="226"/>
      <c r="J674" s="226"/>
      <c r="K674" s="226"/>
      <c r="L674" s="226"/>
      <c r="M674" s="226"/>
      <c r="N674" s="226"/>
      <c r="O674" s="226"/>
      <c r="P674" s="226"/>
      <c r="Q674" s="226"/>
      <c r="R674" s="226"/>
      <c r="S674" s="226"/>
    </row>
    <row r="675" spans="5:19" s="222" customFormat="1" x14ac:dyDescent="0.2">
      <c r="E675" s="226"/>
      <c r="F675" s="226"/>
      <c r="G675" s="226"/>
      <c r="H675" s="226"/>
      <c r="I675" s="226"/>
      <c r="J675" s="226"/>
      <c r="K675" s="226"/>
      <c r="L675" s="226"/>
      <c r="M675" s="226"/>
      <c r="N675" s="226"/>
      <c r="O675" s="226"/>
      <c r="P675" s="226"/>
      <c r="Q675" s="226"/>
      <c r="R675" s="226"/>
      <c r="S675" s="226"/>
    </row>
    <row r="676" spans="5:19" s="222" customFormat="1" x14ac:dyDescent="0.2">
      <c r="E676" s="226"/>
      <c r="F676" s="226"/>
      <c r="G676" s="226"/>
      <c r="H676" s="226"/>
      <c r="I676" s="226"/>
      <c r="J676" s="226"/>
      <c r="K676" s="226"/>
      <c r="L676" s="226"/>
      <c r="M676" s="226"/>
      <c r="N676" s="226"/>
      <c r="O676" s="226"/>
      <c r="P676" s="226"/>
      <c r="Q676" s="226"/>
      <c r="R676" s="226"/>
      <c r="S676" s="226"/>
    </row>
    <row r="677" spans="5:19" s="222" customFormat="1" x14ac:dyDescent="0.2">
      <c r="E677" s="226"/>
      <c r="F677" s="226"/>
      <c r="G677" s="226"/>
      <c r="H677" s="226"/>
      <c r="I677" s="226"/>
      <c r="J677" s="226"/>
      <c r="K677" s="226"/>
      <c r="L677" s="226"/>
      <c r="M677" s="226"/>
      <c r="N677" s="226"/>
      <c r="O677" s="226"/>
      <c r="P677" s="226"/>
      <c r="Q677" s="226"/>
      <c r="R677" s="226"/>
      <c r="S677" s="226"/>
    </row>
    <row r="678" spans="5:19" s="222" customFormat="1" x14ac:dyDescent="0.2">
      <c r="E678" s="226"/>
      <c r="F678" s="226"/>
      <c r="G678" s="226"/>
      <c r="H678" s="226"/>
      <c r="I678" s="226"/>
      <c r="J678" s="226"/>
      <c r="K678" s="226"/>
      <c r="L678" s="226"/>
      <c r="M678" s="226"/>
      <c r="N678" s="226"/>
      <c r="O678" s="226"/>
      <c r="P678" s="226"/>
      <c r="Q678" s="226"/>
      <c r="R678" s="226"/>
      <c r="S678" s="226"/>
    </row>
    <row r="679" spans="5:19" s="222" customFormat="1" x14ac:dyDescent="0.2">
      <c r="E679" s="226"/>
      <c r="F679" s="226"/>
      <c r="G679" s="226"/>
      <c r="H679" s="226"/>
      <c r="I679" s="226"/>
      <c r="J679" s="226"/>
      <c r="K679" s="226"/>
      <c r="L679" s="226"/>
      <c r="M679" s="226"/>
      <c r="N679" s="226"/>
      <c r="O679" s="226"/>
      <c r="P679" s="226"/>
      <c r="Q679" s="226"/>
      <c r="R679" s="226"/>
      <c r="S679" s="226"/>
    </row>
    <row r="680" spans="5:19" s="222" customFormat="1" x14ac:dyDescent="0.2">
      <c r="E680" s="226"/>
      <c r="F680" s="226"/>
      <c r="G680" s="226"/>
      <c r="H680" s="226"/>
      <c r="I680" s="226"/>
      <c r="J680" s="226"/>
      <c r="K680" s="226"/>
      <c r="L680" s="226"/>
      <c r="M680" s="226"/>
      <c r="N680" s="226"/>
      <c r="O680" s="226"/>
      <c r="P680" s="226"/>
      <c r="Q680" s="226"/>
      <c r="R680" s="226"/>
      <c r="S680" s="226"/>
    </row>
    <row r="681" spans="5:19" s="222" customFormat="1" x14ac:dyDescent="0.2">
      <c r="E681" s="226"/>
      <c r="F681" s="226"/>
      <c r="G681" s="226"/>
      <c r="H681" s="226"/>
      <c r="I681" s="226"/>
      <c r="J681" s="226"/>
      <c r="K681" s="226"/>
      <c r="L681" s="226"/>
      <c r="M681" s="226"/>
      <c r="N681" s="226"/>
      <c r="O681" s="226"/>
      <c r="P681" s="226"/>
      <c r="Q681" s="226"/>
      <c r="R681" s="226"/>
      <c r="S681" s="226"/>
    </row>
    <row r="682" spans="5:19" s="222" customFormat="1" x14ac:dyDescent="0.2">
      <c r="E682" s="226"/>
      <c r="F682" s="226"/>
      <c r="G682" s="226"/>
      <c r="H682" s="226"/>
      <c r="I682" s="226"/>
      <c r="J682" s="226"/>
      <c r="K682" s="226"/>
      <c r="L682" s="226"/>
      <c r="M682" s="226"/>
      <c r="N682" s="226"/>
      <c r="O682" s="226"/>
      <c r="P682" s="226"/>
      <c r="Q682" s="226"/>
      <c r="R682" s="226"/>
      <c r="S682" s="226"/>
    </row>
    <row r="683" spans="5:19" s="222" customFormat="1" x14ac:dyDescent="0.2">
      <c r="E683" s="226"/>
      <c r="F683" s="226"/>
      <c r="G683" s="226"/>
      <c r="H683" s="226"/>
      <c r="I683" s="226"/>
      <c r="J683" s="226"/>
      <c r="K683" s="226"/>
      <c r="L683" s="226"/>
      <c r="M683" s="226"/>
      <c r="N683" s="226"/>
      <c r="O683" s="226"/>
      <c r="P683" s="226"/>
      <c r="Q683" s="226"/>
      <c r="R683" s="226"/>
      <c r="S683" s="226"/>
    </row>
    <row r="684" spans="5:19" s="222" customFormat="1" x14ac:dyDescent="0.2">
      <c r="E684" s="226"/>
      <c r="F684" s="226"/>
      <c r="G684" s="226"/>
      <c r="H684" s="226"/>
      <c r="I684" s="226"/>
      <c r="J684" s="226"/>
      <c r="K684" s="226"/>
      <c r="L684" s="226"/>
      <c r="M684" s="226"/>
      <c r="N684" s="226"/>
      <c r="O684" s="226"/>
      <c r="P684" s="226"/>
      <c r="Q684" s="226"/>
      <c r="R684" s="226"/>
      <c r="S684" s="226"/>
    </row>
    <row r="685" spans="5:19" s="222" customFormat="1" x14ac:dyDescent="0.2">
      <c r="E685" s="226"/>
      <c r="F685" s="226"/>
      <c r="G685" s="226"/>
      <c r="H685" s="226"/>
      <c r="I685" s="226"/>
      <c r="J685" s="226"/>
      <c r="K685" s="226"/>
      <c r="L685" s="226"/>
      <c r="M685" s="226"/>
      <c r="N685" s="226"/>
      <c r="O685" s="226"/>
      <c r="P685" s="226"/>
      <c r="Q685" s="226"/>
      <c r="R685" s="226"/>
      <c r="S685" s="226"/>
    </row>
    <row r="686" spans="5:19" s="222" customFormat="1" x14ac:dyDescent="0.2">
      <c r="E686" s="226"/>
      <c r="F686" s="226"/>
      <c r="G686" s="226"/>
      <c r="H686" s="226"/>
      <c r="I686" s="226"/>
      <c r="J686" s="226"/>
      <c r="K686" s="226"/>
      <c r="L686" s="226"/>
      <c r="M686" s="226"/>
      <c r="N686" s="226"/>
      <c r="O686" s="226"/>
      <c r="P686" s="226"/>
      <c r="Q686" s="226"/>
      <c r="R686" s="226"/>
      <c r="S686" s="226"/>
    </row>
    <row r="687" spans="5:19" s="222" customFormat="1" x14ac:dyDescent="0.2">
      <c r="E687" s="226"/>
      <c r="F687" s="226"/>
      <c r="G687" s="226"/>
      <c r="H687" s="226"/>
      <c r="I687" s="226"/>
      <c r="J687" s="226"/>
      <c r="K687" s="226"/>
      <c r="L687" s="226"/>
      <c r="M687" s="226"/>
      <c r="N687" s="226"/>
      <c r="O687" s="226"/>
      <c r="P687" s="226"/>
      <c r="Q687" s="226"/>
      <c r="R687" s="226"/>
      <c r="S687" s="226"/>
    </row>
    <row r="688" spans="5:19" s="222" customFormat="1" x14ac:dyDescent="0.2">
      <c r="E688" s="226"/>
      <c r="F688" s="226"/>
      <c r="G688" s="226"/>
      <c r="H688" s="226"/>
      <c r="I688" s="226"/>
      <c r="J688" s="226"/>
      <c r="K688" s="226"/>
      <c r="L688" s="226"/>
      <c r="M688" s="226"/>
      <c r="N688" s="226"/>
      <c r="O688" s="226"/>
      <c r="P688" s="226"/>
      <c r="Q688" s="226"/>
      <c r="R688" s="226"/>
      <c r="S688" s="226"/>
    </row>
    <row r="689" spans="5:19" s="222" customFormat="1" x14ac:dyDescent="0.2">
      <c r="E689" s="226"/>
      <c r="F689" s="226"/>
      <c r="G689" s="226"/>
      <c r="H689" s="226"/>
      <c r="I689" s="226"/>
      <c r="J689" s="226"/>
      <c r="K689" s="226"/>
      <c r="L689" s="226"/>
      <c r="M689" s="226"/>
      <c r="N689" s="226"/>
      <c r="O689" s="226"/>
      <c r="P689" s="226"/>
      <c r="Q689" s="226"/>
      <c r="R689" s="226"/>
      <c r="S689" s="226"/>
    </row>
    <row r="690" spans="5:19" s="222" customFormat="1" x14ac:dyDescent="0.2">
      <c r="E690" s="226"/>
      <c r="F690" s="226"/>
      <c r="G690" s="226"/>
      <c r="H690" s="226"/>
      <c r="I690" s="226"/>
      <c r="J690" s="226"/>
      <c r="K690" s="226"/>
      <c r="L690" s="226"/>
      <c r="M690" s="226"/>
      <c r="N690" s="226"/>
      <c r="O690" s="226"/>
      <c r="P690" s="226"/>
      <c r="Q690" s="226"/>
      <c r="R690" s="226"/>
      <c r="S690" s="226"/>
    </row>
    <row r="691" spans="5:19" s="222" customFormat="1" x14ac:dyDescent="0.2">
      <c r="E691" s="226"/>
      <c r="F691" s="226"/>
      <c r="G691" s="226"/>
      <c r="H691" s="226"/>
      <c r="I691" s="226"/>
      <c r="J691" s="226"/>
      <c r="K691" s="226"/>
      <c r="L691" s="226"/>
      <c r="M691" s="226"/>
      <c r="N691" s="226"/>
      <c r="O691" s="226"/>
      <c r="P691" s="226"/>
      <c r="Q691" s="226"/>
      <c r="R691" s="226"/>
      <c r="S691" s="226"/>
    </row>
    <row r="692" spans="5:19" s="222" customFormat="1" x14ac:dyDescent="0.2">
      <c r="E692" s="226"/>
      <c r="F692" s="226"/>
      <c r="G692" s="226"/>
      <c r="H692" s="226"/>
      <c r="I692" s="226"/>
      <c r="J692" s="226"/>
      <c r="K692" s="226"/>
      <c r="L692" s="226"/>
      <c r="M692" s="226"/>
      <c r="N692" s="226"/>
      <c r="O692" s="226"/>
      <c r="P692" s="226"/>
      <c r="Q692" s="226"/>
      <c r="R692" s="226"/>
      <c r="S692" s="226"/>
    </row>
    <row r="693" spans="5:19" s="222" customFormat="1" x14ac:dyDescent="0.2">
      <c r="E693" s="226"/>
      <c r="F693" s="226"/>
      <c r="G693" s="226"/>
      <c r="H693" s="226"/>
      <c r="I693" s="226"/>
      <c r="J693" s="226"/>
      <c r="K693" s="226"/>
      <c r="L693" s="226"/>
      <c r="M693" s="226"/>
      <c r="N693" s="226"/>
      <c r="O693" s="226"/>
      <c r="P693" s="226"/>
      <c r="Q693" s="226"/>
      <c r="R693" s="226"/>
      <c r="S693" s="226"/>
    </row>
    <row r="694" spans="5:19" s="222" customFormat="1" x14ac:dyDescent="0.2">
      <c r="E694" s="226"/>
      <c r="F694" s="226"/>
      <c r="G694" s="226"/>
      <c r="H694" s="226"/>
      <c r="I694" s="226"/>
      <c r="J694" s="226"/>
      <c r="K694" s="226"/>
      <c r="L694" s="226"/>
      <c r="M694" s="226"/>
      <c r="N694" s="226"/>
      <c r="O694" s="226"/>
      <c r="P694" s="226"/>
      <c r="Q694" s="226"/>
      <c r="R694" s="226"/>
      <c r="S694" s="226"/>
    </row>
    <row r="695" spans="5:19" s="222" customFormat="1" x14ac:dyDescent="0.2">
      <c r="E695" s="226"/>
      <c r="F695" s="226"/>
      <c r="G695" s="226"/>
      <c r="H695" s="226"/>
      <c r="I695" s="226"/>
      <c r="J695" s="226"/>
      <c r="K695" s="226"/>
      <c r="L695" s="226"/>
      <c r="M695" s="226"/>
      <c r="N695" s="226"/>
      <c r="O695" s="226"/>
      <c r="P695" s="226"/>
      <c r="Q695" s="226"/>
      <c r="R695" s="226"/>
      <c r="S695" s="226"/>
    </row>
    <row r="696" spans="5:19" s="222" customFormat="1" x14ac:dyDescent="0.2">
      <c r="E696" s="226"/>
      <c r="F696" s="226"/>
      <c r="G696" s="226"/>
      <c r="H696" s="226"/>
      <c r="I696" s="226"/>
      <c r="J696" s="226"/>
      <c r="K696" s="226"/>
      <c r="L696" s="226"/>
      <c r="M696" s="226"/>
      <c r="N696" s="226"/>
      <c r="O696" s="226"/>
      <c r="P696" s="226"/>
      <c r="Q696" s="226"/>
      <c r="R696" s="226"/>
      <c r="S696" s="226"/>
    </row>
    <row r="697" spans="5:19" s="222" customFormat="1" x14ac:dyDescent="0.2">
      <c r="E697" s="226"/>
      <c r="F697" s="226"/>
      <c r="G697" s="226"/>
      <c r="H697" s="226"/>
      <c r="I697" s="226"/>
      <c r="J697" s="226"/>
      <c r="K697" s="226"/>
      <c r="L697" s="226"/>
      <c r="M697" s="226"/>
      <c r="N697" s="226"/>
      <c r="O697" s="226"/>
      <c r="P697" s="226"/>
      <c r="Q697" s="226"/>
      <c r="R697" s="226"/>
      <c r="S697" s="226"/>
    </row>
    <row r="698" spans="5:19" s="222" customFormat="1" x14ac:dyDescent="0.2">
      <c r="E698" s="226"/>
      <c r="F698" s="226"/>
      <c r="G698" s="226"/>
      <c r="H698" s="226"/>
      <c r="I698" s="226"/>
      <c r="J698" s="226"/>
      <c r="K698" s="226"/>
      <c r="L698" s="226"/>
      <c r="M698" s="226"/>
      <c r="N698" s="226"/>
      <c r="O698" s="226"/>
      <c r="P698" s="226"/>
      <c r="Q698" s="226"/>
      <c r="R698" s="226"/>
      <c r="S698" s="226"/>
    </row>
    <row r="699" spans="5:19" s="222" customFormat="1" x14ac:dyDescent="0.2">
      <c r="E699" s="226"/>
      <c r="F699" s="226"/>
      <c r="G699" s="226"/>
      <c r="H699" s="226"/>
      <c r="I699" s="226"/>
      <c r="J699" s="226"/>
      <c r="K699" s="226"/>
      <c r="L699" s="226"/>
      <c r="M699" s="226"/>
      <c r="N699" s="226"/>
      <c r="O699" s="226"/>
      <c r="P699" s="226"/>
      <c r="Q699" s="226"/>
      <c r="R699" s="226"/>
      <c r="S699" s="226"/>
    </row>
    <row r="700" spans="5:19" s="222" customFormat="1" x14ac:dyDescent="0.2">
      <c r="E700" s="226"/>
      <c r="F700" s="226"/>
      <c r="G700" s="226"/>
      <c r="H700" s="226"/>
      <c r="I700" s="226"/>
      <c r="J700" s="226"/>
      <c r="K700" s="226"/>
      <c r="L700" s="226"/>
      <c r="M700" s="226"/>
      <c r="N700" s="226"/>
      <c r="O700" s="226"/>
      <c r="P700" s="226"/>
      <c r="Q700" s="226"/>
      <c r="R700" s="226"/>
      <c r="S700" s="226"/>
    </row>
    <row r="701" spans="5:19" s="222" customFormat="1" x14ac:dyDescent="0.2">
      <c r="E701" s="226"/>
      <c r="F701" s="226"/>
      <c r="G701" s="226"/>
      <c r="H701" s="226"/>
      <c r="I701" s="226"/>
      <c r="J701" s="226"/>
      <c r="K701" s="226"/>
      <c r="L701" s="226"/>
      <c r="M701" s="226"/>
      <c r="N701" s="226"/>
      <c r="O701" s="226"/>
      <c r="P701" s="226"/>
      <c r="Q701" s="226"/>
      <c r="R701" s="226"/>
      <c r="S701" s="226"/>
    </row>
    <row r="702" spans="5:19" s="222" customFormat="1" x14ac:dyDescent="0.2">
      <c r="E702" s="226"/>
      <c r="F702" s="226"/>
      <c r="G702" s="226"/>
      <c r="H702" s="226"/>
      <c r="I702" s="226"/>
      <c r="J702" s="226"/>
      <c r="K702" s="226"/>
      <c r="L702" s="226"/>
      <c r="M702" s="226"/>
      <c r="N702" s="226"/>
      <c r="O702" s="226"/>
      <c r="P702" s="226"/>
      <c r="Q702" s="226"/>
      <c r="R702" s="226"/>
      <c r="S702" s="226"/>
    </row>
    <row r="703" spans="5:19" s="222" customFormat="1" x14ac:dyDescent="0.2">
      <c r="E703" s="226"/>
      <c r="F703" s="226"/>
      <c r="G703" s="226"/>
      <c r="H703" s="226"/>
      <c r="I703" s="226"/>
      <c r="J703" s="226"/>
      <c r="K703" s="226"/>
      <c r="L703" s="226"/>
      <c r="M703" s="226"/>
      <c r="N703" s="226"/>
      <c r="O703" s="226"/>
      <c r="P703" s="226"/>
      <c r="Q703" s="226"/>
      <c r="R703" s="226"/>
      <c r="S703" s="226"/>
    </row>
    <row r="704" spans="5:19" s="222" customFormat="1" x14ac:dyDescent="0.2">
      <c r="E704" s="226"/>
      <c r="F704" s="226"/>
      <c r="G704" s="226"/>
      <c r="H704" s="226"/>
      <c r="I704" s="226"/>
      <c r="J704" s="226"/>
      <c r="K704" s="226"/>
      <c r="L704" s="226"/>
      <c r="M704" s="226"/>
      <c r="N704" s="226"/>
      <c r="O704" s="226"/>
      <c r="P704" s="226"/>
      <c r="Q704" s="226"/>
      <c r="R704" s="226"/>
      <c r="S704" s="226"/>
    </row>
    <row r="705" spans="5:19" s="222" customFormat="1" x14ac:dyDescent="0.2">
      <c r="E705" s="226"/>
      <c r="F705" s="226"/>
      <c r="G705" s="226"/>
      <c r="H705" s="226"/>
      <c r="I705" s="226"/>
      <c r="J705" s="226"/>
      <c r="K705" s="226"/>
      <c r="L705" s="226"/>
      <c r="M705" s="226"/>
      <c r="N705" s="226"/>
      <c r="O705" s="226"/>
      <c r="P705" s="226"/>
      <c r="Q705" s="226"/>
      <c r="R705" s="226"/>
      <c r="S705" s="226"/>
    </row>
    <row r="706" spans="5:19" s="222" customFormat="1" x14ac:dyDescent="0.2">
      <c r="E706" s="226"/>
      <c r="F706" s="226"/>
      <c r="G706" s="226"/>
      <c r="H706" s="226"/>
      <c r="I706" s="226"/>
      <c r="J706" s="226"/>
      <c r="K706" s="226"/>
      <c r="L706" s="226"/>
      <c r="M706" s="226"/>
      <c r="N706" s="226"/>
      <c r="O706" s="226"/>
      <c r="P706" s="226"/>
      <c r="Q706" s="226"/>
      <c r="R706" s="226"/>
      <c r="S706" s="226"/>
    </row>
    <row r="707" spans="5:19" s="222" customFormat="1" x14ac:dyDescent="0.2">
      <c r="E707" s="226"/>
      <c r="F707" s="226"/>
      <c r="G707" s="226"/>
      <c r="H707" s="226"/>
      <c r="I707" s="226"/>
      <c r="J707" s="226"/>
      <c r="K707" s="226"/>
      <c r="L707" s="226"/>
      <c r="M707" s="226"/>
      <c r="N707" s="226"/>
      <c r="O707" s="226"/>
      <c r="P707" s="226"/>
      <c r="Q707" s="226"/>
      <c r="R707" s="226"/>
      <c r="S707" s="226"/>
    </row>
    <row r="708" spans="5:19" s="222" customFormat="1" x14ac:dyDescent="0.2">
      <c r="E708" s="226"/>
      <c r="F708" s="226"/>
      <c r="G708" s="226"/>
      <c r="H708" s="226"/>
      <c r="I708" s="226"/>
      <c r="J708" s="226"/>
      <c r="K708" s="226"/>
      <c r="L708" s="226"/>
      <c r="M708" s="226"/>
      <c r="N708" s="226"/>
      <c r="O708" s="226"/>
      <c r="P708" s="226"/>
      <c r="Q708" s="226"/>
      <c r="R708" s="226"/>
      <c r="S708" s="226"/>
    </row>
    <row r="709" spans="5:19" s="222" customFormat="1" x14ac:dyDescent="0.2">
      <c r="E709" s="226"/>
      <c r="F709" s="226"/>
      <c r="G709" s="226"/>
      <c r="H709" s="226"/>
      <c r="I709" s="226"/>
      <c r="J709" s="226"/>
      <c r="K709" s="226"/>
      <c r="L709" s="226"/>
      <c r="M709" s="226"/>
      <c r="N709" s="226"/>
      <c r="O709" s="226"/>
      <c r="P709" s="226"/>
      <c r="Q709" s="226"/>
      <c r="R709" s="226"/>
      <c r="S709" s="226"/>
    </row>
    <row r="710" spans="5:19" s="222" customFormat="1" x14ac:dyDescent="0.2">
      <c r="E710" s="226"/>
      <c r="F710" s="226"/>
      <c r="G710" s="226"/>
      <c r="H710" s="226"/>
      <c r="I710" s="226"/>
      <c r="J710" s="226"/>
      <c r="K710" s="226"/>
      <c r="L710" s="226"/>
      <c r="M710" s="226"/>
      <c r="N710" s="226"/>
      <c r="O710" s="226"/>
      <c r="P710" s="226"/>
      <c r="Q710" s="226"/>
      <c r="R710" s="226"/>
      <c r="S710" s="226"/>
    </row>
    <row r="711" spans="5:19" s="222" customFormat="1" x14ac:dyDescent="0.2">
      <c r="E711" s="226"/>
      <c r="F711" s="226"/>
      <c r="G711" s="226"/>
      <c r="H711" s="226"/>
      <c r="I711" s="226"/>
      <c r="J711" s="226"/>
      <c r="K711" s="226"/>
      <c r="L711" s="226"/>
      <c r="M711" s="226"/>
      <c r="N711" s="226"/>
      <c r="O711" s="226"/>
      <c r="P711" s="226"/>
      <c r="Q711" s="226"/>
      <c r="R711" s="226"/>
      <c r="S711" s="226"/>
    </row>
    <row r="712" spans="5:19" s="222" customFormat="1" x14ac:dyDescent="0.2">
      <c r="E712" s="226"/>
      <c r="F712" s="226"/>
      <c r="G712" s="226"/>
      <c r="H712" s="226"/>
      <c r="I712" s="226"/>
      <c r="J712" s="226"/>
      <c r="K712" s="226"/>
      <c r="L712" s="226"/>
      <c r="M712" s="226"/>
      <c r="N712" s="226"/>
      <c r="O712" s="226"/>
      <c r="P712" s="226"/>
      <c r="Q712" s="226"/>
      <c r="R712" s="226"/>
      <c r="S712" s="226"/>
    </row>
    <row r="713" spans="5:19" s="222" customFormat="1" x14ac:dyDescent="0.2">
      <c r="E713" s="226"/>
      <c r="F713" s="226"/>
      <c r="G713" s="226"/>
      <c r="H713" s="226"/>
      <c r="I713" s="226"/>
      <c r="J713" s="226"/>
      <c r="K713" s="226"/>
      <c r="L713" s="226"/>
      <c r="M713" s="226"/>
      <c r="N713" s="226"/>
      <c r="O713" s="226"/>
      <c r="P713" s="226"/>
      <c r="Q713" s="226"/>
      <c r="R713" s="226"/>
      <c r="S713" s="226"/>
    </row>
    <row r="714" spans="5:19" s="222" customFormat="1" x14ac:dyDescent="0.2">
      <c r="E714" s="226"/>
      <c r="F714" s="226"/>
      <c r="G714" s="226"/>
      <c r="H714" s="226"/>
      <c r="I714" s="226"/>
      <c r="J714" s="226"/>
      <c r="K714" s="226"/>
      <c r="L714" s="226"/>
      <c r="M714" s="226"/>
      <c r="N714" s="226"/>
      <c r="O714" s="226"/>
      <c r="P714" s="226"/>
      <c r="Q714" s="226"/>
      <c r="R714" s="226"/>
      <c r="S714" s="226"/>
    </row>
    <row r="715" spans="5:19" s="222" customFormat="1" x14ac:dyDescent="0.2">
      <c r="E715" s="226"/>
      <c r="F715" s="226"/>
      <c r="G715" s="226"/>
      <c r="H715" s="226"/>
      <c r="I715" s="226"/>
      <c r="J715" s="226"/>
      <c r="K715" s="226"/>
      <c r="L715" s="226"/>
      <c r="M715" s="226"/>
      <c r="N715" s="226"/>
      <c r="O715" s="226"/>
      <c r="P715" s="226"/>
      <c r="Q715" s="226"/>
      <c r="R715" s="226"/>
      <c r="S715" s="226"/>
    </row>
    <row r="716" spans="5:19" s="222" customFormat="1" x14ac:dyDescent="0.2">
      <c r="E716" s="226"/>
      <c r="F716" s="226"/>
      <c r="G716" s="226"/>
      <c r="H716" s="226"/>
      <c r="I716" s="226"/>
      <c r="J716" s="226"/>
      <c r="K716" s="226"/>
      <c r="L716" s="226"/>
      <c r="M716" s="226"/>
      <c r="N716" s="226"/>
      <c r="O716" s="226"/>
      <c r="P716" s="226"/>
      <c r="Q716" s="226"/>
      <c r="R716" s="226"/>
      <c r="S716" s="226"/>
    </row>
    <row r="717" spans="5:19" s="222" customFormat="1" x14ac:dyDescent="0.2">
      <c r="E717" s="226"/>
      <c r="F717" s="226"/>
      <c r="G717" s="226"/>
      <c r="H717" s="226"/>
      <c r="I717" s="226"/>
      <c r="J717" s="226"/>
      <c r="K717" s="226"/>
      <c r="L717" s="226"/>
      <c r="M717" s="226"/>
      <c r="N717" s="226"/>
      <c r="O717" s="226"/>
      <c r="P717" s="226"/>
      <c r="Q717" s="226"/>
      <c r="R717" s="226"/>
      <c r="S717" s="226"/>
    </row>
    <row r="718" spans="5:19" s="222" customFormat="1" x14ac:dyDescent="0.2">
      <c r="E718" s="226"/>
      <c r="F718" s="226"/>
      <c r="G718" s="226"/>
      <c r="H718" s="226"/>
      <c r="I718" s="226"/>
      <c r="J718" s="226"/>
      <c r="K718" s="226"/>
      <c r="L718" s="226"/>
      <c r="M718" s="226"/>
      <c r="N718" s="226"/>
      <c r="O718" s="226"/>
      <c r="P718" s="226"/>
      <c r="Q718" s="226"/>
      <c r="R718" s="226"/>
      <c r="S718" s="226"/>
    </row>
    <row r="719" spans="5:19" s="222" customFormat="1" x14ac:dyDescent="0.2">
      <c r="E719" s="226"/>
      <c r="F719" s="226"/>
      <c r="G719" s="226"/>
      <c r="H719" s="226"/>
      <c r="I719" s="226"/>
      <c r="J719" s="226"/>
      <c r="K719" s="226"/>
      <c r="L719" s="226"/>
      <c r="M719" s="226"/>
      <c r="N719" s="226"/>
      <c r="O719" s="226"/>
      <c r="P719" s="226"/>
      <c r="Q719" s="226"/>
      <c r="R719" s="226"/>
      <c r="S719" s="226"/>
    </row>
    <row r="720" spans="5:19" s="222" customFormat="1" x14ac:dyDescent="0.2">
      <c r="E720" s="226"/>
      <c r="F720" s="226"/>
      <c r="G720" s="226"/>
      <c r="H720" s="226"/>
      <c r="I720" s="226"/>
      <c r="J720" s="226"/>
      <c r="K720" s="226"/>
      <c r="L720" s="226"/>
      <c r="M720" s="226"/>
      <c r="N720" s="226"/>
      <c r="O720" s="226"/>
      <c r="P720" s="226"/>
      <c r="Q720" s="226"/>
      <c r="R720" s="226"/>
      <c r="S720" s="226"/>
    </row>
    <row r="721" spans="5:19" s="222" customFormat="1" x14ac:dyDescent="0.2">
      <c r="E721" s="226"/>
      <c r="F721" s="226"/>
      <c r="G721" s="226"/>
      <c r="H721" s="226"/>
      <c r="I721" s="226"/>
      <c r="J721" s="226"/>
      <c r="K721" s="226"/>
      <c r="L721" s="226"/>
      <c r="M721" s="226"/>
      <c r="N721" s="226"/>
      <c r="O721" s="226"/>
      <c r="P721" s="226"/>
      <c r="Q721" s="226"/>
      <c r="R721" s="226"/>
      <c r="S721" s="226"/>
    </row>
    <row r="722" spans="5:19" s="222" customFormat="1" x14ac:dyDescent="0.2">
      <c r="E722" s="226"/>
      <c r="F722" s="226"/>
      <c r="G722" s="226"/>
      <c r="H722" s="226"/>
      <c r="I722" s="226"/>
      <c r="J722" s="226"/>
      <c r="K722" s="226"/>
      <c r="L722" s="226"/>
      <c r="M722" s="226"/>
      <c r="N722" s="226"/>
      <c r="O722" s="226"/>
      <c r="P722" s="226"/>
      <c r="Q722" s="226"/>
      <c r="R722" s="226"/>
      <c r="S722" s="226"/>
    </row>
    <row r="723" spans="5:19" s="222" customFormat="1" x14ac:dyDescent="0.2">
      <c r="E723" s="226"/>
      <c r="F723" s="226"/>
      <c r="G723" s="226"/>
      <c r="H723" s="226"/>
      <c r="I723" s="226"/>
      <c r="J723" s="226"/>
      <c r="K723" s="226"/>
      <c r="L723" s="226"/>
      <c r="M723" s="226"/>
      <c r="N723" s="226"/>
      <c r="O723" s="226"/>
      <c r="P723" s="226"/>
      <c r="Q723" s="226"/>
      <c r="R723" s="226"/>
      <c r="S723" s="226"/>
    </row>
    <row r="724" spans="5:19" s="222" customFormat="1" x14ac:dyDescent="0.2">
      <c r="E724" s="226"/>
      <c r="F724" s="226"/>
      <c r="G724" s="226"/>
      <c r="H724" s="226"/>
      <c r="I724" s="226"/>
      <c r="J724" s="226"/>
      <c r="K724" s="226"/>
      <c r="L724" s="226"/>
      <c r="M724" s="226"/>
      <c r="N724" s="226"/>
      <c r="O724" s="226"/>
      <c r="P724" s="226"/>
      <c r="Q724" s="226"/>
      <c r="R724" s="226"/>
      <c r="S724" s="226"/>
    </row>
    <row r="725" spans="5:19" s="222" customFormat="1" x14ac:dyDescent="0.2">
      <c r="E725" s="226"/>
      <c r="F725" s="226"/>
      <c r="G725" s="226"/>
      <c r="H725" s="226"/>
      <c r="I725" s="226"/>
      <c r="J725" s="226"/>
      <c r="K725" s="226"/>
      <c r="L725" s="226"/>
      <c r="M725" s="226"/>
      <c r="N725" s="226"/>
      <c r="O725" s="226"/>
      <c r="P725" s="226"/>
      <c r="Q725" s="226"/>
      <c r="R725" s="226"/>
      <c r="S725" s="226"/>
    </row>
    <row r="726" spans="5:19" s="222" customFormat="1" x14ac:dyDescent="0.2">
      <c r="E726" s="226"/>
      <c r="F726" s="226"/>
      <c r="G726" s="226"/>
      <c r="H726" s="226"/>
      <c r="I726" s="226"/>
      <c r="J726" s="226"/>
      <c r="K726" s="226"/>
      <c r="L726" s="226"/>
      <c r="M726" s="226"/>
      <c r="N726" s="226"/>
      <c r="O726" s="226"/>
      <c r="P726" s="226"/>
      <c r="Q726" s="226"/>
      <c r="R726" s="226"/>
      <c r="S726" s="226"/>
    </row>
    <row r="727" spans="5:19" s="222" customFormat="1" x14ac:dyDescent="0.2">
      <c r="E727" s="226"/>
      <c r="F727" s="226"/>
      <c r="G727" s="226"/>
      <c r="H727" s="226"/>
      <c r="I727" s="226"/>
      <c r="J727" s="226"/>
      <c r="K727" s="226"/>
      <c r="L727" s="226"/>
      <c r="M727" s="226"/>
      <c r="N727" s="226"/>
      <c r="O727" s="226"/>
      <c r="P727" s="226"/>
      <c r="Q727" s="226"/>
      <c r="R727" s="226"/>
      <c r="S727" s="226"/>
    </row>
    <row r="728" spans="5:19" s="222" customFormat="1" x14ac:dyDescent="0.2">
      <c r="E728" s="226"/>
      <c r="F728" s="226"/>
      <c r="G728" s="226"/>
      <c r="H728" s="226"/>
      <c r="I728" s="226"/>
      <c r="J728" s="226"/>
      <c r="K728" s="226"/>
      <c r="L728" s="226"/>
      <c r="M728" s="226"/>
      <c r="N728" s="226"/>
      <c r="O728" s="226"/>
      <c r="P728" s="226"/>
      <c r="Q728" s="226"/>
      <c r="R728" s="226"/>
      <c r="S728" s="226"/>
    </row>
    <row r="729" spans="5:19" s="222" customFormat="1" x14ac:dyDescent="0.2">
      <c r="E729" s="226"/>
      <c r="F729" s="226"/>
      <c r="G729" s="226"/>
      <c r="H729" s="226"/>
      <c r="I729" s="226"/>
      <c r="J729" s="226"/>
      <c r="K729" s="226"/>
      <c r="L729" s="226"/>
      <c r="M729" s="226"/>
      <c r="N729" s="226"/>
      <c r="O729" s="226"/>
      <c r="P729" s="226"/>
      <c r="Q729" s="226"/>
      <c r="R729" s="226"/>
      <c r="S729" s="226"/>
    </row>
    <row r="730" spans="5:19" s="222" customFormat="1" x14ac:dyDescent="0.2">
      <c r="E730" s="226"/>
      <c r="F730" s="226"/>
      <c r="G730" s="226"/>
      <c r="H730" s="226"/>
      <c r="I730" s="226"/>
      <c r="J730" s="226"/>
      <c r="K730" s="226"/>
      <c r="L730" s="226"/>
      <c r="M730" s="226"/>
      <c r="N730" s="226"/>
      <c r="O730" s="226"/>
      <c r="P730" s="226"/>
      <c r="Q730" s="226"/>
      <c r="R730" s="226"/>
      <c r="S730" s="226"/>
    </row>
    <row r="731" spans="5:19" s="222" customFormat="1" x14ac:dyDescent="0.2">
      <c r="E731" s="226"/>
      <c r="F731" s="226"/>
      <c r="G731" s="226"/>
      <c r="H731" s="226"/>
      <c r="I731" s="226"/>
      <c r="J731" s="226"/>
      <c r="K731" s="226"/>
      <c r="L731" s="226"/>
      <c r="M731" s="226"/>
      <c r="N731" s="226"/>
      <c r="O731" s="226"/>
      <c r="P731" s="226"/>
      <c r="Q731" s="226"/>
      <c r="R731" s="226"/>
      <c r="S731" s="226"/>
    </row>
    <row r="732" spans="5:19" s="222" customFormat="1" x14ac:dyDescent="0.2">
      <c r="E732" s="226"/>
      <c r="F732" s="226"/>
      <c r="G732" s="226"/>
      <c r="H732" s="226"/>
      <c r="I732" s="226"/>
      <c r="J732" s="226"/>
      <c r="K732" s="226"/>
      <c r="L732" s="226"/>
      <c r="M732" s="226"/>
      <c r="N732" s="226"/>
      <c r="O732" s="226"/>
      <c r="P732" s="226"/>
      <c r="Q732" s="226"/>
      <c r="R732" s="226"/>
      <c r="S732" s="226"/>
    </row>
    <row r="733" spans="5:19" s="222" customFormat="1" x14ac:dyDescent="0.2">
      <c r="E733" s="226"/>
      <c r="F733" s="226"/>
      <c r="G733" s="226"/>
      <c r="H733" s="226"/>
      <c r="I733" s="226"/>
      <c r="J733" s="226"/>
      <c r="K733" s="226"/>
      <c r="L733" s="226"/>
      <c r="M733" s="226"/>
      <c r="N733" s="226"/>
      <c r="O733" s="226"/>
      <c r="P733" s="226"/>
      <c r="Q733" s="226"/>
      <c r="R733" s="226"/>
      <c r="S733" s="226"/>
    </row>
    <row r="734" spans="5:19" s="222" customFormat="1" x14ac:dyDescent="0.2">
      <c r="E734" s="226"/>
      <c r="F734" s="226"/>
      <c r="G734" s="226"/>
      <c r="H734" s="226"/>
      <c r="I734" s="226"/>
      <c r="J734" s="226"/>
      <c r="K734" s="226"/>
      <c r="L734" s="226"/>
      <c r="M734" s="226"/>
      <c r="N734" s="226"/>
      <c r="O734" s="226"/>
      <c r="P734" s="226"/>
      <c r="Q734" s="226"/>
      <c r="R734" s="226"/>
      <c r="S734" s="226"/>
    </row>
    <row r="735" spans="5:19" s="222" customFormat="1" x14ac:dyDescent="0.2">
      <c r="E735" s="226"/>
      <c r="F735" s="226"/>
      <c r="G735" s="226"/>
      <c r="H735" s="226"/>
      <c r="I735" s="226"/>
      <c r="J735" s="226"/>
      <c r="K735" s="226"/>
      <c r="L735" s="226"/>
      <c r="M735" s="226"/>
      <c r="N735" s="226"/>
      <c r="O735" s="226"/>
      <c r="P735" s="226"/>
      <c r="Q735" s="226"/>
      <c r="R735" s="226"/>
      <c r="S735" s="226"/>
    </row>
    <row r="736" spans="5:19" s="222" customFormat="1" x14ac:dyDescent="0.2">
      <c r="E736" s="226"/>
      <c r="F736" s="226"/>
      <c r="G736" s="226"/>
      <c r="H736" s="226"/>
      <c r="I736" s="226"/>
      <c r="J736" s="226"/>
      <c r="K736" s="226"/>
      <c r="L736" s="226"/>
      <c r="M736" s="226"/>
      <c r="N736" s="226"/>
      <c r="O736" s="226"/>
      <c r="P736" s="226"/>
      <c r="Q736" s="226"/>
      <c r="R736" s="226"/>
      <c r="S736" s="226"/>
    </row>
    <row r="737" spans="5:19" s="222" customFormat="1" x14ac:dyDescent="0.2">
      <c r="E737" s="226"/>
      <c r="F737" s="226"/>
      <c r="G737" s="226"/>
      <c r="H737" s="226"/>
      <c r="I737" s="226"/>
      <c r="J737" s="226"/>
      <c r="K737" s="226"/>
      <c r="L737" s="226"/>
      <c r="M737" s="226"/>
      <c r="N737" s="226"/>
      <c r="O737" s="226"/>
      <c r="P737" s="226"/>
      <c r="Q737" s="226"/>
      <c r="R737" s="226"/>
      <c r="S737" s="226"/>
    </row>
    <row r="738" spans="5:19" s="222" customFormat="1" x14ac:dyDescent="0.2">
      <c r="E738" s="226"/>
      <c r="F738" s="226"/>
      <c r="G738" s="226"/>
      <c r="H738" s="226"/>
      <c r="I738" s="226"/>
      <c r="J738" s="226"/>
      <c r="K738" s="226"/>
      <c r="L738" s="226"/>
      <c r="M738" s="226"/>
      <c r="N738" s="226"/>
      <c r="O738" s="226"/>
      <c r="P738" s="226"/>
      <c r="Q738" s="226"/>
      <c r="R738" s="226"/>
      <c r="S738" s="226"/>
    </row>
    <row r="739" spans="5:19" s="222" customFormat="1" x14ac:dyDescent="0.2">
      <c r="E739" s="226"/>
      <c r="F739" s="226"/>
      <c r="G739" s="226"/>
      <c r="H739" s="226"/>
      <c r="I739" s="226"/>
      <c r="J739" s="226"/>
      <c r="K739" s="226"/>
      <c r="L739" s="226"/>
      <c r="M739" s="226"/>
      <c r="N739" s="226"/>
      <c r="O739" s="226"/>
      <c r="P739" s="226"/>
      <c r="Q739" s="226"/>
      <c r="R739" s="226"/>
      <c r="S739" s="226"/>
    </row>
    <row r="740" spans="5:19" s="222" customFormat="1" x14ac:dyDescent="0.2">
      <c r="E740" s="226"/>
      <c r="F740" s="226"/>
      <c r="G740" s="226"/>
      <c r="H740" s="226"/>
      <c r="I740" s="226"/>
      <c r="J740" s="226"/>
      <c r="K740" s="226"/>
      <c r="L740" s="226"/>
      <c r="M740" s="226"/>
      <c r="N740" s="226"/>
      <c r="O740" s="226"/>
      <c r="P740" s="226"/>
      <c r="Q740" s="226"/>
      <c r="R740" s="226"/>
      <c r="S740" s="226"/>
    </row>
    <row r="741" spans="5:19" s="222" customFormat="1" x14ac:dyDescent="0.2">
      <c r="E741" s="226"/>
      <c r="F741" s="226"/>
      <c r="G741" s="226"/>
      <c r="H741" s="226"/>
      <c r="I741" s="226"/>
      <c r="J741" s="226"/>
      <c r="K741" s="226"/>
      <c r="L741" s="226"/>
      <c r="M741" s="226"/>
      <c r="N741" s="226"/>
      <c r="O741" s="226"/>
      <c r="P741" s="226"/>
      <c r="Q741" s="226"/>
      <c r="R741" s="226"/>
      <c r="S741" s="226"/>
    </row>
    <row r="742" spans="5:19" s="222" customFormat="1" x14ac:dyDescent="0.2">
      <c r="E742" s="226"/>
      <c r="F742" s="226"/>
      <c r="G742" s="226"/>
      <c r="H742" s="226"/>
      <c r="I742" s="226"/>
      <c r="J742" s="226"/>
      <c r="K742" s="226"/>
      <c r="L742" s="226"/>
      <c r="M742" s="226"/>
      <c r="N742" s="226"/>
      <c r="O742" s="226"/>
      <c r="P742" s="226"/>
      <c r="Q742" s="226"/>
      <c r="R742" s="226"/>
      <c r="S742" s="226"/>
    </row>
    <row r="743" spans="5:19" s="222" customFormat="1" x14ac:dyDescent="0.2">
      <c r="E743" s="226"/>
      <c r="F743" s="226"/>
      <c r="G743" s="226"/>
      <c r="H743" s="226"/>
      <c r="I743" s="226"/>
      <c r="J743" s="226"/>
      <c r="K743" s="226"/>
      <c r="L743" s="226"/>
      <c r="M743" s="226"/>
      <c r="N743" s="226"/>
      <c r="O743" s="226"/>
      <c r="P743" s="226"/>
      <c r="Q743" s="226"/>
      <c r="R743" s="226"/>
      <c r="S743" s="226"/>
    </row>
    <row r="744" spans="5:19" s="222" customFormat="1" x14ac:dyDescent="0.2">
      <c r="E744" s="226"/>
      <c r="F744" s="226"/>
      <c r="G744" s="226"/>
      <c r="H744" s="226"/>
      <c r="I744" s="226"/>
      <c r="J744" s="226"/>
      <c r="K744" s="226"/>
      <c r="L744" s="226"/>
      <c r="M744" s="226"/>
      <c r="N744" s="226"/>
      <c r="O744" s="226"/>
      <c r="P744" s="226"/>
      <c r="Q744" s="226"/>
      <c r="R744" s="226"/>
      <c r="S744" s="226"/>
    </row>
    <row r="745" spans="5:19" s="222" customFormat="1" x14ac:dyDescent="0.2">
      <c r="E745" s="226"/>
      <c r="F745" s="226"/>
      <c r="G745" s="226"/>
      <c r="H745" s="226"/>
      <c r="I745" s="226"/>
      <c r="J745" s="226"/>
      <c r="K745" s="226"/>
      <c r="L745" s="226"/>
      <c r="M745" s="226"/>
      <c r="N745" s="226"/>
      <c r="O745" s="226"/>
      <c r="P745" s="226"/>
      <c r="Q745" s="226"/>
      <c r="R745" s="226"/>
      <c r="S745" s="226"/>
    </row>
    <row r="746" spans="5:19" s="222" customFormat="1" x14ac:dyDescent="0.2">
      <c r="E746" s="226"/>
      <c r="F746" s="226"/>
      <c r="G746" s="226"/>
      <c r="H746" s="226"/>
      <c r="I746" s="226"/>
      <c r="J746" s="226"/>
      <c r="K746" s="226"/>
      <c r="L746" s="226"/>
      <c r="M746" s="226"/>
      <c r="N746" s="226"/>
      <c r="O746" s="226"/>
      <c r="P746" s="226"/>
      <c r="Q746" s="226"/>
      <c r="R746" s="226"/>
      <c r="S746" s="226"/>
    </row>
    <row r="747" spans="5:19" s="222" customFormat="1" x14ac:dyDescent="0.2">
      <c r="E747" s="226"/>
      <c r="F747" s="226"/>
      <c r="G747" s="226"/>
      <c r="H747" s="226"/>
      <c r="I747" s="226"/>
      <c r="J747" s="226"/>
      <c r="K747" s="226"/>
      <c r="L747" s="226"/>
      <c r="M747" s="226"/>
      <c r="N747" s="226"/>
      <c r="O747" s="226"/>
      <c r="P747" s="226"/>
      <c r="Q747" s="226"/>
      <c r="R747" s="226"/>
      <c r="S747" s="226"/>
    </row>
    <row r="748" spans="5:19" s="222" customFormat="1" x14ac:dyDescent="0.2">
      <c r="E748" s="226"/>
      <c r="F748" s="226"/>
      <c r="G748" s="226"/>
      <c r="H748" s="226"/>
      <c r="I748" s="226"/>
      <c r="J748" s="226"/>
      <c r="K748" s="226"/>
      <c r="L748" s="226"/>
      <c r="M748" s="226"/>
      <c r="N748" s="226"/>
      <c r="O748" s="226"/>
      <c r="P748" s="226"/>
      <c r="Q748" s="226"/>
      <c r="R748" s="226"/>
      <c r="S748" s="226"/>
    </row>
    <row r="749" spans="5:19" s="222" customFormat="1" x14ac:dyDescent="0.2">
      <c r="E749" s="226"/>
      <c r="F749" s="226"/>
      <c r="G749" s="226"/>
      <c r="H749" s="226"/>
      <c r="I749" s="226"/>
      <c r="J749" s="226"/>
      <c r="K749" s="226"/>
      <c r="L749" s="226"/>
      <c r="M749" s="226"/>
      <c r="N749" s="226"/>
      <c r="O749" s="226"/>
      <c r="P749" s="226"/>
      <c r="Q749" s="226"/>
      <c r="R749" s="226"/>
      <c r="S749" s="226"/>
    </row>
    <row r="750" spans="5:19" s="222" customFormat="1" x14ac:dyDescent="0.2">
      <c r="E750" s="226"/>
      <c r="F750" s="226"/>
      <c r="G750" s="226"/>
      <c r="H750" s="226"/>
      <c r="I750" s="226"/>
      <c r="J750" s="226"/>
      <c r="K750" s="226"/>
      <c r="L750" s="226"/>
      <c r="M750" s="226"/>
      <c r="N750" s="226"/>
      <c r="O750" s="226"/>
      <c r="P750" s="226"/>
      <c r="Q750" s="226"/>
      <c r="R750" s="226"/>
      <c r="S750" s="226"/>
    </row>
    <row r="751" spans="5:19" s="222" customFormat="1" x14ac:dyDescent="0.2">
      <c r="E751" s="226"/>
      <c r="F751" s="226"/>
      <c r="G751" s="226"/>
      <c r="H751" s="226"/>
      <c r="I751" s="226"/>
      <c r="J751" s="226"/>
      <c r="K751" s="226"/>
      <c r="L751" s="226"/>
      <c r="M751" s="226"/>
      <c r="N751" s="226"/>
      <c r="O751" s="226"/>
      <c r="P751" s="226"/>
      <c r="Q751" s="226"/>
      <c r="R751" s="226"/>
      <c r="S751" s="226"/>
    </row>
    <row r="752" spans="5:19" s="222" customFormat="1" x14ac:dyDescent="0.2">
      <c r="E752" s="226"/>
      <c r="F752" s="226"/>
      <c r="G752" s="226"/>
      <c r="H752" s="226"/>
      <c r="I752" s="226"/>
      <c r="J752" s="226"/>
      <c r="K752" s="226"/>
      <c r="L752" s="226"/>
      <c r="M752" s="226"/>
      <c r="N752" s="226"/>
      <c r="O752" s="226"/>
      <c r="P752" s="226"/>
      <c r="Q752" s="226"/>
      <c r="R752" s="226"/>
      <c r="S752" s="226"/>
    </row>
    <row r="753" spans="5:19" s="222" customFormat="1" x14ac:dyDescent="0.2">
      <c r="E753" s="226"/>
      <c r="F753" s="226"/>
      <c r="G753" s="226"/>
      <c r="H753" s="226"/>
      <c r="I753" s="226"/>
      <c r="J753" s="226"/>
      <c r="K753" s="226"/>
      <c r="L753" s="226"/>
      <c r="M753" s="226"/>
      <c r="N753" s="226"/>
      <c r="O753" s="226"/>
      <c r="P753" s="226"/>
      <c r="Q753" s="226"/>
      <c r="R753" s="226"/>
      <c r="S753" s="226"/>
    </row>
    <row r="754" spans="5:19" s="222" customFormat="1" x14ac:dyDescent="0.2">
      <c r="E754" s="226"/>
      <c r="F754" s="226"/>
      <c r="G754" s="226"/>
      <c r="H754" s="226"/>
      <c r="I754" s="226"/>
      <c r="J754" s="226"/>
      <c r="K754" s="226"/>
      <c r="L754" s="226"/>
      <c r="M754" s="226"/>
      <c r="N754" s="226"/>
      <c r="O754" s="226"/>
      <c r="P754" s="226"/>
      <c r="Q754" s="226"/>
      <c r="R754" s="226"/>
      <c r="S754" s="226"/>
    </row>
    <row r="755" spans="5:19" s="222" customFormat="1" x14ac:dyDescent="0.2">
      <c r="E755" s="226"/>
      <c r="F755" s="226"/>
      <c r="G755" s="226"/>
      <c r="H755" s="226"/>
      <c r="I755" s="226"/>
      <c r="J755" s="226"/>
      <c r="K755" s="226"/>
      <c r="L755" s="226"/>
      <c r="M755" s="226"/>
      <c r="N755" s="226"/>
      <c r="O755" s="226"/>
      <c r="P755" s="226"/>
      <c r="Q755" s="226"/>
      <c r="R755" s="226"/>
      <c r="S755" s="226"/>
    </row>
    <row r="756" spans="5:19" s="222" customFormat="1" x14ac:dyDescent="0.2">
      <c r="E756" s="226"/>
      <c r="F756" s="226"/>
      <c r="G756" s="226"/>
      <c r="H756" s="226"/>
      <c r="I756" s="226"/>
      <c r="J756" s="226"/>
      <c r="K756" s="226"/>
      <c r="L756" s="226"/>
      <c r="M756" s="226"/>
      <c r="N756" s="226"/>
      <c r="O756" s="226"/>
      <c r="P756" s="226"/>
      <c r="Q756" s="226"/>
      <c r="R756" s="226"/>
      <c r="S756" s="226"/>
    </row>
    <row r="757" spans="5:19" s="222" customFormat="1" x14ac:dyDescent="0.2">
      <c r="E757" s="226"/>
      <c r="F757" s="226"/>
      <c r="G757" s="226"/>
      <c r="H757" s="226"/>
      <c r="I757" s="226"/>
      <c r="J757" s="226"/>
      <c r="K757" s="226"/>
      <c r="L757" s="226"/>
      <c r="M757" s="226"/>
      <c r="N757" s="226"/>
      <c r="O757" s="226"/>
      <c r="P757" s="226"/>
      <c r="Q757" s="226"/>
      <c r="R757" s="226"/>
      <c r="S757" s="226"/>
    </row>
    <row r="758" spans="5:19" s="222" customFormat="1" x14ac:dyDescent="0.2">
      <c r="E758" s="226"/>
      <c r="F758" s="226"/>
      <c r="G758" s="226"/>
      <c r="H758" s="226"/>
      <c r="I758" s="226"/>
      <c r="J758" s="226"/>
      <c r="K758" s="226"/>
      <c r="L758" s="226"/>
      <c r="M758" s="226"/>
      <c r="N758" s="226"/>
      <c r="O758" s="226"/>
      <c r="P758" s="226"/>
      <c r="Q758" s="226"/>
      <c r="R758" s="226"/>
      <c r="S758" s="226"/>
    </row>
    <row r="759" spans="5:19" s="222" customFormat="1" x14ac:dyDescent="0.2">
      <c r="E759" s="226"/>
      <c r="F759" s="226"/>
      <c r="G759" s="226"/>
      <c r="H759" s="226"/>
      <c r="I759" s="226"/>
      <c r="J759" s="226"/>
      <c r="K759" s="226"/>
      <c r="L759" s="226"/>
      <c r="M759" s="226"/>
      <c r="N759" s="226"/>
      <c r="O759" s="226"/>
      <c r="P759" s="226"/>
      <c r="Q759" s="226"/>
      <c r="R759" s="226"/>
      <c r="S759" s="226"/>
    </row>
    <row r="760" spans="5:19" s="222" customFormat="1" x14ac:dyDescent="0.2">
      <c r="E760" s="226"/>
      <c r="F760" s="226"/>
      <c r="G760" s="226"/>
      <c r="H760" s="226"/>
      <c r="I760" s="226"/>
      <c r="J760" s="226"/>
      <c r="K760" s="226"/>
      <c r="L760" s="226"/>
      <c r="M760" s="226"/>
      <c r="N760" s="226"/>
      <c r="O760" s="226"/>
      <c r="P760" s="226"/>
      <c r="Q760" s="226"/>
      <c r="R760" s="226"/>
      <c r="S760" s="226"/>
    </row>
    <row r="761" spans="5:19" s="222" customFormat="1" x14ac:dyDescent="0.2">
      <c r="E761" s="226"/>
      <c r="F761" s="226"/>
      <c r="G761" s="226"/>
      <c r="H761" s="226"/>
      <c r="I761" s="226"/>
      <c r="J761" s="226"/>
      <c r="K761" s="226"/>
      <c r="L761" s="226"/>
      <c r="M761" s="226"/>
      <c r="N761" s="226"/>
      <c r="O761" s="226"/>
      <c r="P761" s="226"/>
      <c r="Q761" s="226"/>
      <c r="R761" s="226"/>
      <c r="S761" s="226"/>
    </row>
    <row r="762" spans="5:19" s="222" customFormat="1" x14ac:dyDescent="0.2">
      <c r="E762" s="226"/>
      <c r="F762" s="226"/>
      <c r="G762" s="226"/>
      <c r="H762" s="226"/>
      <c r="I762" s="226"/>
      <c r="J762" s="226"/>
      <c r="K762" s="226"/>
      <c r="L762" s="226"/>
      <c r="M762" s="226"/>
      <c r="N762" s="226"/>
      <c r="O762" s="226"/>
      <c r="P762" s="226"/>
      <c r="Q762" s="226"/>
      <c r="R762" s="226"/>
      <c r="S762" s="226"/>
    </row>
    <row r="763" spans="5:19" s="222" customFormat="1" x14ac:dyDescent="0.2">
      <c r="E763" s="226"/>
      <c r="F763" s="226"/>
      <c r="G763" s="226"/>
      <c r="H763" s="226"/>
      <c r="I763" s="226"/>
      <c r="J763" s="226"/>
      <c r="K763" s="226"/>
      <c r="L763" s="226"/>
      <c r="M763" s="226"/>
      <c r="N763" s="226"/>
      <c r="O763" s="226"/>
      <c r="P763" s="226"/>
      <c r="Q763" s="226"/>
      <c r="R763" s="226"/>
      <c r="S763" s="226"/>
    </row>
    <row r="764" spans="5:19" s="222" customFormat="1" x14ac:dyDescent="0.2">
      <c r="E764" s="226"/>
      <c r="F764" s="226"/>
      <c r="G764" s="226"/>
      <c r="H764" s="226"/>
      <c r="I764" s="226"/>
      <c r="J764" s="226"/>
      <c r="K764" s="226"/>
      <c r="L764" s="226"/>
      <c r="M764" s="226"/>
      <c r="N764" s="226"/>
      <c r="O764" s="226"/>
      <c r="P764" s="226"/>
      <c r="Q764" s="226"/>
      <c r="R764" s="226"/>
      <c r="S764" s="226"/>
    </row>
    <row r="765" spans="5:19" s="222" customFormat="1" x14ac:dyDescent="0.2">
      <c r="E765" s="226"/>
      <c r="F765" s="226"/>
      <c r="G765" s="226"/>
      <c r="H765" s="226"/>
      <c r="I765" s="226"/>
      <c r="J765" s="226"/>
      <c r="K765" s="226"/>
      <c r="L765" s="226"/>
      <c r="M765" s="226"/>
      <c r="N765" s="226"/>
      <c r="O765" s="226"/>
      <c r="P765" s="226"/>
      <c r="Q765" s="226"/>
      <c r="R765" s="226"/>
      <c r="S765" s="226"/>
    </row>
    <row r="766" spans="5:19" s="222" customFormat="1" x14ac:dyDescent="0.2">
      <c r="E766" s="226"/>
      <c r="F766" s="226"/>
      <c r="G766" s="226"/>
      <c r="H766" s="226"/>
      <c r="I766" s="226"/>
      <c r="J766" s="226"/>
      <c r="K766" s="226"/>
      <c r="L766" s="226"/>
      <c r="M766" s="226"/>
      <c r="N766" s="226"/>
      <c r="O766" s="226"/>
      <c r="P766" s="226"/>
      <c r="Q766" s="226"/>
      <c r="R766" s="226"/>
      <c r="S766" s="226"/>
    </row>
    <row r="767" spans="5:19" s="222" customFormat="1" x14ac:dyDescent="0.2">
      <c r="E767" s="226"/>
      <c r="F767" s="226"/>
      <c r="G767" s="226"/>
      <c r="H767" s="226"/>
      <c r="I767" s="226"/>
      <c r="J767" s="226"/>
      <c r="K767" s="226"/>
      <c r="L767" s="226"/>
      <c r="M767" s="226"/>
      <c r="N767" s="226"/>
      <c r="O767" s="226"/>
      <c r="P767" s="226"/>
      <c r="Q767" s="226"/>
      <c r="R767" s="226"/>
      <c r="S767" s="226"/>
    </row>
    <row r="768" spans="5:19" s="222" customFormat="1" x14ac:dyDescent="0.2">
      <c r="E768" s="226"/>
      <c r="F768" s="226"/>
      <c r="G768" s="226"/>
      <c r="H768" s="226"/>
      <c r="I768" s="226"/>
      <c r="J768" s="226"/>
      <c r="K768" s="226"/>
      <c r="L768" s="226"/>
      <c r="M768" s="226"/>
      <c r="N768" s="226"/>
      <c r="O768" s="226"/>
      <c r="P768" s="226"/>
      <c r="Q768" s="226"/>
      <c r="R768" s="226"/>
      <c r="S768" s="226"/>
    </row>
    <row r="769" spans="5:19" s="222" customFormat="1" x14ac:dyDescent="0.2">
      <c r="E769" s="226"/>
      <c r="F769" s="226"/>
      <c r="G769" s="226"/>
      <c r="H769" s="226"/>
      <c r="I769" s="226"/>
      <c r="J769" s="226"/>
      <c r="K769" s="226"/>
      <c r="L769" s="226"/>
      <c r="M769" s="226"/>
      <c r="N769" s="226"/>
      <c r="O769" s="226"/>
      <c r="P769" s="226"/>
      <c r="Q769" s="226"/>
      <c r="R769" s="226"/>
      <c r="S769" s="226"/>
    </row>
    <row r="770" spans="5:19" s="222" customFormat="1" x14ac:dyDescent="0.2">
      <c r="E770" s="226"/>
      <c r="F770" s="226"/>
      <c r="G770" s="226"/>
      <c r="H770" s="226"/>
      <c r="I770" s="226"/>
      <c r="J770" s="226"/>
      <c r="K770" s="226"/>
      <c r="L770" s="226"/>
      <c r="M770" s="226"/>
      <c r="N770" s="226"/>
      <c r="O770" s="226"/>
      <c r="P770" s="226"/>
      <c r="Q770" s="226"/>
      <c r="R770" s="226"/>
      <c r="S770" s="226"/>
    </row>
    <row r="771" spans="5:19" s="222" customFormat="1" x14ac:dyDescent="0.2">
      <c r="E771" s="226"/>
      <c r="F771" s="226"/>
      <c r="G771" s="226"/>
      <c r="H771" s="226"/>
      <c r="I771" s="226"/>
      <c r="J771" s="226"/>
      <c r="K771" s="226"/>
      <c r="L771" s="226"/>
      <c r="M771" s="226"/>
      <c r="N771" s="226"/>
      <c r="O771" s="226"/>
      <c r="P771" s="226"/>
      <c r="Q771" s="226"/>
      <c r="R771" s="226"/>
      <c r="S771" s="226"/>
    </row>
    <row r="772" spans="5:19" s="222" customFormat="1" x14ac:dyDescent="0.2">
      <c r="E772" s="226"/>
      <c r="F772" s="226"/>
      <c r="G772" s="226"/>
      <c r="H772" s="226"/>
      <c r="I772" s="226"/>
      <c r="J772" s="226"/>
      <c r="K772" s="226"/>
      <c r="L772" s="226"/>
      <c r="M772" s="226"/>
      <c r="N772" s="226"/>
      <c r="O772" s="226"/>
      <c r="P772" s="226"/>
      <c r="Q772" s="226"/>
      <c r="R772" s="226"/>
      <c r="S772" s="226"/>
    </row>
    <row r="773" spans="5:19" s="222" customFormat="1" x14ac:dyDescent="0.2">
      <c r="E773" s="226"/>
      <c r="F773" s="226"/>
      <c r="G773" s="226"/>
      <c r="H773" s="226"/>
      <c r="I773" s="226"/>
      <c r="J773" s="226"/>
      <c r="K773" s="226"/>
      <c r="L773" s="226"/>
      <c r="M773" s="226"/>
      <c r="N773" s="226"/>
      <c r="O773" s="226"/>
      <c r="P773" s="226"/>
      <c r="Q773" s="226"/>
      <c r="R773" s="226"/>
      <c r="S773" s="226"/>
    </row>
    <row r="774" spans="5:19" s="222" customFormat="1" x14ac:dyDescent="0.2">
      <c r="E774" s="226"/>
      <c r="F774" s="226"/>
      <c r="G774" s="226"/>
      <c r="H774" s="226"/>
      <c r="I774" s="226"/>
      <c r="J774" s="226"/>
      <c r="K774" s="226"/>
      <c r="L774" s="226"/>
      <c r="M774" s="226"/>
      <c r="N774" s="226"/>
      <c r="O774" s="226"/>
      <c r="P774" s="226"/>
      <c r="Q774" s="226"/>
      <c r="R774" s="226"/>
      <c r="S774" s="226"/>
    </row>
    <row r="775" spans="5:19" s="222" customFormat="1" x14ac:dyDescent="0.2">
      <c r="E775" s="226"/>
      <c r="F775" s="226"/>
      <c r="G775" s="226"/>
      <c r="H775" s="226"/>
      <c r="I775" s="226"/>
      <c r="J775" s="226"/>
      <c r="K775" s="226"/>
      <c r="L775" s="226"/>
      <c r="M775" s="226"/>
      <c r="N775" s="226"/>
      <c r="O775" s="226"/>
      <c r="P775" s="226"/>
      <c r="Q775" s="226"/>
      <c r="R775" s="226"/>
      <c r="S775" s="226"/>
    </row>
    <row r="776" spans="5:19" s="222" customFormat="1" x14ac:dyDescent="0.2">
      <c r="E776" s="226"/>
      <c r="F776" s="226"/>
      <c r="G776" s="226"/>
      <c r="H776" s="226"/>
      <c r="I776" s="226"/>
      <c r="J776" s="226"/>
      <c r="K776" s="226"/>
      <c r="L776" s="226"/>
      <c r="M776" s="226"/>
      <c r="N776" s="226"/>
      <c r="O776" s="226"/>
      <c r="P776" s="226"/>
      <c r="Q776" s="226"/>
      <c r="R776" s="226"/>
      <c r="S776" s="226"/>
    </row>
    <row r="777" spans="5:19" s="222" customFormat="1" x14ac:dyDescent="0.2">
      <c r="E777" s="226"/>
      <c r="F777" s="226"/>
      <c r="G777" s="226"/>
      <c r="H777" s="226"/>
      <c r="I777" s="226"/>
      <c r="J777" s="226"/>
      <c r="K777" s="226"/>
      <c r="L777" s="226"/>
      <c r="M777" s="226"/>
      <c r="N777" s="226"/>
      <c r="O777" s="226"/>
      <c r="P777" s="226"/>
      <c r="Q777" s="226"/>
      <c r="R777" s="226"/>
      <c r="S777" s="226"/>
    </row>
    <row r="778" spans="5:19" s="222" customFormat="1" x14ac:dyDescent="0.2">
      <c r="E778" s="226"/>
      <c r="F778" s="226"/>
      <c r="G778" s="226"/>
      <c r="H778" s="226"/>
      <c r="I778" s="226"/>
      <c r="J778" s="226"/>
      <c r="K778" s="226"/>
      <c r="L778" s="226"/>
      <c r="M778" s="226"/>
      <c r="N778" s="226"/>
      <c r="O778" s="226"/>
      <c r="P778" s="226"/>
      <c r="Q778" s="226"/>
      <c r="R778" s="226"/>
      <c r="S778" s="226"/>
    </row>
    <row r="779" spans="5:19" s="222" customFormat="1" x14ac:dyDescent="0.2">
      <c r="E779" s="226"/>
      <c r="F779" s="226"/>
      <c r="G779" s="226"/>
      <c r="H779" s="226"/>
      <c r="I779" s="226"/>
      <c r="J779" s="226"/>
      <c r="K779" s="226"/>
      <c r="L779" s="226"/>
      <c r="M779" s="226"/>
      <c r="N779" s="226"/>
      <c r="O779" s="226"/>
      <c r="P779" s="226"/>
      <c r="Q779" s="226"/>
      <c r="R779" s="226"/>
      <c r="S779" s="226"/>
    </row>
    <row r="780" spans="5:19" s="222" customFormat="1" x14ac:dyDescent="0.2">
      <c r="E780" s="226"/>
      <c r="F780" s="226"/>
      <c r="G780" s="226"/>
      <c r="H780" s="226"/>
      <c r="I780" s="226"/>
      <c r="J780" s="226"/>
      <c r="K780" s="226"/>
      <c r="L780" s="226"/>
      <c r="M780" s="226"/>
      <c r="N780" s="226"/>
      <c r="O780" s="226"/>
      <c r="P780" s="226"/>
      <c r="Q780" s="226"/>
      <c r="R780" s="226"/>
      <c r="S780" s="226"/>
    </row>
    <row r="781" spans="5:19" s="222" customFormat="1" x14ac:dyDescent="0.2">
      <c r="E781" s="226"/>
      <c r="F781" s="226"/>
      <c r="G781" s="226"/>
      <c r="H781" s="226"/>
      <c r="I781" s="226"/>
      <c r="J781" s="226"/>
      <c r="K781" s="226"/>
      <c r="L781" s="226"/>
      <c r="M781" s="226"/>
      <c r="N781" s="226"/>
      <c r="O781" s="226"/>
      <c r="P781" s="226"/>
      <c r="Q781" s="226"/>
      <c r="R781" s="226"/>
      <c r="S781" s="226"/>
    </row>
    <row r="782" spans="5:19" s="222" customFormat="1" x14ac:dyDescent="0.2">
      <c r="E782" s="226"/>
      <c r="F782" s="226"/>
      <c r="G782" s="226"/>
      <c r="H782" s="226"/>
      <c r="I782" s="226"/>
      <c r="J782" s="226"/>
      <c r="K782" s="226"/>
      <c r="L782" s="226"/>
      <c r="M782" s="226"/>
      <c r="N782" s="226"/>
      <c r="O782" s="226"/>
      <c r="P782" s="226"/>
      <c r="Q782" s="226"/>
      <c r="R782" s="226"/>
      <c r="S782" s="226"/>
    </row>
    <row r="783" spans="5:19" s="222" customFormat="1" x14ac:dyDescent="0.2">
      <c r="E783" s="226"/>
      <c r="F783" s="226"/>
      <c r="G783" s="226"/>
      <c r="H783" s="226"/>
      <c r="I783" s="226"/>
      <c r="J783" s="226"/>
      <c r="K783" s="226"/>
      <c r="L783" s="226"/>
      <c r="M783" s="226"/>
      <c r="N783" s="226"/>
      <c r="O783" s="226"/>
      <c r="P783" s="226"/>
      <c r="Q783" s="226"/>
      <c r="R783" s="226"/>
      <c r="S783" s="226"/>
    </row>
    <row r="784" spans="5:19" s="222" customFormat="1" x14ac:dyDescent="0.2">
      <c r="E784" s="226"/>
      <c r="F784" s="226"/>
      <c r="G784" s="226"/>
      <c r="H784" s="226"/>
      <c r="I784" s="226"/>
      <c r="J784" s="226"/>
      <c r="K784" s="226"/>
      <c r="L784" s="226"/>
      <c r="M784" s="226"/>
      <c r="N784" s="226"/>
      <c r="O784" s="226"/>
      <c r="P784" s="226"/>
      <c r="Q784" s="226"/>
      <c r="R784" s="226"/>
      <c r="S784" s="226"/>
    </row>
    <row r="785" spans="5:19" s="222" customFormat="1" x14ac:dyDescent="0.2">
      <c r="E785" s="226"/>
      <c r="F785" s="226"/>
      <c r="G785" s="226"/>
      <c r="H785" s="226"/>
      <c r="I785" s="226"/>
      <c r="J785" s="226"/>
      <c r="K785" s="226"/>
      <c r="L785" s="226"/>
      <c r="M785" s="226"/>
      <c r="N785" s="226"/>
      <c r="O785" s="226"/>
      <c r="P785" s="226"/>
      <c r="Q785" s="226"/>
      <c r="R785" s="226"/>
      <c r="S785" s="226"/>
    </row>
    <row r="786" spans="5:19" s="222" customFormat="1" x14ac:dyDescent="0.2">
      <c r="E786" s="226"/>
      <c r="F786" s="226"/>
      <c r="G786" s="226"/>
      <c r="H786" s="226"/>
      <c r="I786" s="226"/>
      <c r="J786" s="226"/>
      <c r="K786" s="226"/>
      <c r="L786" s="226"/>
      <c r="M786" s="226"/>
      <c r="N786" s="226"/>
      <c r="O786" s="226"/>
      <c r="P786" s="226"/>
      <c r="Q786" s="226"/>
      <c r="R786" s="226"/>
      <c r="S786" s="226"/>
    </row>
    <row r="787" spans="5:19" s="222" customFormat="1" x14ac:dyDescent="0.2">
      <c r="E787" s="226"/>
      <c r="F787" s="226"/>
      <c r="G787" s="226"/>
      <c r="H787" s="226"/>
      <c r="I787" s="226"/>
      <c r="J787" s="226"/>
      <c r="K787" s="226"/>
      <c r="L787" s="226"/>
      <c r="M787" s="226"/>
      <c r="N787" s="226"/>
      <c r="O787" s="226"/>
      <c r="P787" s="226"/>
      <c r="Q787" s="226"/>
      <c r="R787" s="226"/>
      <c r="S787" s="226"/>
    </row>
    <row r="788" spans="5:19" s="222" customFormat="1" x14ac:dyDescent="0.2">
      <c r="E788" s="226"/>
      <c r="F788" s="226"/>
      <c r="G788" s="226"/>
      <c r="H788" s="226"/>
      <c r="I788" s="226"/>
      <c r="J788" s="226"/>
      <c r="K788" s="226"/>
      <c r="L788" s="226"/>
      <c r="M788" s="226"/>
      <c r="N788" s="226"/>
      <c r="O788" s="226"/>
      <c r="P788" s="226"/>
      <c r="Q788" s="226"/>
      <c r="R788" s="226"/>
      <c r="S788" s="226"/>
    </row>
    <row r="789" spans="5:19" s="222" customFormat="1" x14ac:dyDescent="0.2">
      <c r="E789" s="226"/>
      <c r="F789" s="226"/>
      <c r="G789" s="226"/>
      <c r="H789" s="226"/>
      <c r="I789" s="226"/>
      <c r="J789" s="226"/>
      <c r="K789" s="226"/>
      <c r="L789" s="226"/>
      <c r="M789" s="226"/>
      <c r="N789" s="226"/>
      <c r="O789" s="226"/>
      <c r="P789" s="226"/>
      <c r="Q789" s="226"/>
      <c r="R789" s="226"/>
      <c r="S789" s="226"/>
    </row>
    <row r="790" spans="5:19" s="222" customFormat="1" x14ac:dyDescent="0.2">
      <c r="E790" s="226"/>
      <c r="F790" s="226"/>
      <c r="G790" s="226"/>
      <c r="H790" s="226"/>
      <c r="I790" s="226"/>
      <c r="J790" s="226"/>
      <c r="K790" s="226"/>
      <c r="L790" s="226"/>
      <c r="M790" s="226"/>
      <c r="N790" s="226"/>
      <c r="O790" s="226"/>
      <c r="P790" s="226"/>
      <c r="Q790" s="226"/>
      <c r="R790" s="226"/>
      <c r="S790" s="226"/>
    </row>
    <row r="791" spans="5:19" s="222" customFormat="1" x14ac:dyDescent="0.2">
      <c r="E791" s="226"/>
      <c r="F791" s="226"/>
      <c r="G791" s="226"/>
      <c r="H791" s="226"/>
      <c r="I791" s="226"/>
      <c r="J791" s="226"/>
      <c r="K791" s="226"/>
      <c r="L791" s="226"/>
      <c r="M791" s="226"/>
      <c r="N791" s="226"/>
      <c r="O791" s="226"/>
      <c r="P791" s="226"/>
      <c r="Q791" s="226"/>
      <c r="R791" s="226"/>
      <c r="S791" s="226"/>
    </row>
    <row r="792" spans="5:19" s="222" customFormat="1" x14ac:dyDescent="0.2">
      <c r="E792" s="226"/>
      <c r="F792" s="226"/>
      <c r="G792" s="226"/>
      <c r="H792" s="226"/>
      <c r="I792" s="226"/>
      <c r="J792" s="226"/>
      <c r="K792" s="226"/>
      <c r="L792" s="226"/>
      <c r="M792" s="226"/>
      <c r="N792" s="226"/>
      <c r="O792" s="226"/>
      <c r="P792" s="226"/>
      <c r="Q792" s="226"/>
      <c r="R792" s="226"/>
      <c r="S792" s="226"/>
    </row>
    <row r="793" spans="5:19" s="222" customFormat="1" x14ac:dyDescent="0.2">
      <c r="E793" s="226"/>
      <c r="F793" s="226"/>
      <c r="G793" s="226"/>
      <c r="H793" s="226"/>
      <c r="I793" s="226"/>
      <c r="J793" s="226"/>
      <c r="K793" s="226"/>
      <c r="L793" s="226"/>
      <c r="M793" s="226"/>
      <c r="N793" s="226"/>
      <c r="O793" s="226"/>
      <c r="P793" s="226"/>
      <c r="Q793" s="226"/>
      <c r="R793" s="226"/>
      <c r="S793" s="226"/>
    </row>
    <row r="794" spans="5:19" s="222" customFormat="1" x14ac:dyDescent="0.2">
      <c r="E794" s="226"/>
      <c r="F794" s="226"/>
      <c r="G794" s="226"/>
      <c r="H794" s="226"/>
      <c r="I794" s="226"/>
      <c r="J794" s="226"/>
      <c r="K794" s="226"/>
      <c r="L794" s="226"/>
      <c r="M794" s="226"/>
      <c r="N794" s="226"/>
      <c r="O794" s="226"/>
      <c r="P794" s="226"/>
      <c r="Q794" s="226"/>
      <c r="R794" s="226"/>
      <c r="S794" s="226"/>
    </row>
    <row r="795" spans="5:19" s="222" customFormat="1" x14ac:dyDescent="0.2">
      <c r="E795" s="226"/>
      <c r="F795" s="226"/>
      <c r="G795" s="226"/>
      <c r="H795" s="226"/>
      <c r="I795" s="226"/>
      <c r="J795" s="226"/>
      <c r="K795" s="226"/>
      <c r="L795" s="226"/>
      <c r="M795" s="226"/>
      <c r="N795" s="226"/>
      <c r="O795" s="226"/>
      <c r="P795" s="226"/>
      <c r="Q795" s="226"/>
      <c r="R795" s="226"/>
      <c r="S795" s="226"/>
    </row>
    <row r="796" spans="5:19" s="222" customFormat="1" x14ac:dyDescent="0.2">
      <c r="E796" s="226"/>
      <c r="F796" s="226"/>
      <c r="G796" s="226"/>
      <c r="H796" s="226"/>
      <c r="I796" s="226"/>
      <c r="J796" s="226"/>
      <c r="K796" s="226"/>
      <c r="L796" s="226"/>
      <c r="M796" s="226"/>
      <c r="N796" s="226"/>
      <c r="O796" s="226"/>
      <c r="P796" s="226"/>
      <c r="Q796" s="226"/>
      <c r="R796" s="226"/>
      <c r="S796" s="226"/>
    </row>
    <row r="797" spans="5:19" s="222" customFormat="1" x14ac:dyDescent="0.2">
      <c r="E797" s="226"/>
      <c r="F797" s="226"/>
      <c r="G797" s="226"/>
      <c r="H797" s="226"/>
      <c r="I797" s="226"/>
      <c r="J797" s="226"/>
      <c r="K797" s="226"/>
      <c r="L797" s="226"/>
      <c r="M797" s="226"/>
      <c r="N797" s="226"/>
      <c r="O797" s="226"/>
      <c r="P797" s="226"/>
      <c r="Q797" s="226"/>
      <c r="R797" s="226"/>
      <c r="S797" s="226"/>
    </row>
    <row r="798" spans="5:19" s="222" customFormat="1" x14ac:dyDescent="0.2">
      <c r="E798" s="226"/>
      <c r="F798" s="226"/>
      <c r="G798" s="226"/>
      <c r="H798" s="226"/>
      <c r="I798" s="226"/>
      <c r="J798" s="226"/>
      <c r="K798" s="226"/>
      <c r="L798" s="226"/>
      <c r="M798" s="226"/>
      <c r="N798" s="226"/>
      <c r="O798" s="226"/>
      <c r="P798" s="226"/>
      <c r="Q798" s="226"/>
      <c r="R798" s="226"/>
      <c r="S798" s="226"/>
    </row>
    <row r="799" spans="5:19" s="222" customFormat="1" x14ac:dyDescent="0.2">
      <c r="E799" s="226"/>
      <c r="F799" s="226"/>
      <c r="G799" s="226"/>
      <c r="H799" s="226"/>
      <c r="I799" s="226"/>
      <c r="J799" s="226"/>
      <c r="K799" s="226"/>
      <c r="L799" s="226"/>
      <c r="M799" s="226"/>
      <c r="N799" s="226"/>
      <c r="O799" s="226"/>
      <c r="P799" s="226"/>
      <c r="Q799" s="226"/>
      <c r="R799" s="226"/>
      <c r="S799" s="226"/>
    </row>
    <row r="800" spans="5:19" s="222" customFormat="1" x14ac:dyDescent="0.2">
      <c r="E800" s="226"/>
      <c r="F800" s="226"/>
      <c r="G800" s="226"/>
      <c r="H800" s="226"/>
      <c r="I800" s="226"/>
      <c r="J800" s="226"/>
      <c r="K800" s="226"/>
      <c r="L800" s="226"/>
      <c r="M800" s="226"/>
      <c r="N800" s="226"/>
      <c r="O800" s="226"/>
      <c r="P800" s="226"/>
      <c r="Q800" s="226"/>
      <c r="R800" s="226"/>
      <c r="S800" s="226"/>
    </row>
    <row r="801" spans="5:19" s="222" customFormat="1" x14ac:dyDescent="0.2">
      <c r="E801" s="226"/>
      <c r="F801" s="226"/>
      <c r="G801" s="226"/>
      <c r="H801" s="226"/>
      <c r="I801" s="226"/>
      <c r="J801" s="226"/>
      <c r="K801" s="226"/>
      <c r="L801" s="226"/>
      <c r="M801" s="226"/>
      <c r="N801" s="226"/>
      <c r="O801" s="226"/>
      <c r="P801" s="226"/>
      <c r="Q801" s="226"/>
      <c r="R801" s="226"/>
      <c r="S801" s="226"/>
    </row>
    <row r="802" spans="5:19" s="222" customFormat="1" x14ac:dyDescent="0.2">
      <c r="E802" s="226"/>
      <c r="F802" s="226"/>
      <c r="G802" s="226"/>
      <c r="H802" s="226"/>
      <c r="I802" s="226"/>
      <c r="J802" s="226"/>
      <c r="K802" s="226"/>
      <c r="L802" s="226"/>
      <c r="M802" s="226"/>
      <c r="N802" s="226"/>
      <c r="O802" s="226"/>
      <c r="P802" s="226"/>
      <c r="Q802" s="226"/>
      <c r="R802" s="226"/>
      <c r="S802" s="226"/>
    </row>
    <row r="803" spans="5:19" s="222" customFormat="1" x14ac:dyDescent="0.2">
      <c r="E803" s="226"/>
      <c r="F803" s="226"/>
      <c r="G803" s="226"/>
      <c r="H803" s="226"/>
      <c r="I803" s="226"/>
      <c r="J803" s="226"/>
      <c r="K803" s="226"/>
      <c r="L803" s="226"/>
      <c r="M803" s="226"/>
      <c r="N803" s="226"/>
      <c r="O803" s="226"/>
      <c r="P803" s="226"/>
      <c r="Q803" s="226"/>
      <c r="R803" s="226"/>
      <c r="S803" s="226"/>
    </row>
    <row r="804" spans="5:19" s="222" customFormat="1" x14ac:dyDescent="0.2">
      <c r="E804" s="226"/>
      <c r="F804" s="226"/>
      <c r="G804" s="226"/>
      <c r="H804" s="226"/>
      <c r="I804" s="226"/>
      <c r="J804" s="226"/>
      <c r="K804" s="226"/>
      <c r="L804" s="226"/>
      <c r="M804" s="226"/>
      <c r="N804" s="226"/>
      <c r="O804" s="226"/>
      <c r="P804" s="226"/>
      <c r="Q804" s="226"/>
      <c r="R804" s="226"/>
      <c r="S804" s="226"/>
    </row>
    <row r="805" spans="5:19" s="222" customFormat="1" x14ac:dyDescent="0.2">
      <c r="E805" s="226"/>
      <c r="F805" s="226"/>
      <c r="G805" s="226"/>
      <c r="H805" s="226"/>
      <c r="I805" s="226"/>
      <c r="J805" s="226"/>
      <c r="K805" s="226"/>
      <c r="L805" s="226"/>
      <c r="M805" s="226"/>
      <c r="N805" s="226"/>
      <c r="O805" s="226"/>
      <c r="P805" s="226"/>
      <c r="Q805" s="226"/>
      <c r="R805" s="226"/>
      <c r="S805" s="226"/>
    </row>
    <row r="806" spans="5:19" s="222" customFormat="1" x14ac:dyDescent="0.2">
      <c r="E806" s="226"/>
      <c r="F806" s="226"/>
      <c r="G806" s="226"/>
      <c r="H806" s="226"/>
      <c r="I806" s="226"/>
      <c r="J806" s="226"/>
      <c r="K806" s="226"/>
      <c r="L806" s="226"/>
      <c r="M806" s="226"/>
      <c r="N806" s="226"/>
      <c r="O806" s="226"/>
      <c r="P806" s="226"/>
      <c r="Q806" s="226"/>
      <c r="R806" s="226"/>
      <c r="S806" s="226"/>
    </row>
    <row r="807" spans="5:19" s="222" customFormat="1" x14ac:dyDescent="0.2">
      <c r="E807" s="226"/>
      <c r="F807" s="226"/>
      <c r="G807" s="226"/>
      <c r="H807" s="226"/>
      <c r="I807" s="226"/>
      <c r="J807" s="226"/>
      <c r="K807" s="226"/>
      <c r="L807" s="226"/>
      <c r="M807" s="226"/>
      <c r="N807" s="226"/>
      <c r="O807" s="226"/>
      <c r="P807" s="226"/>
      <c r="Q807" s="226"/>
      <c r="R807" s="226"/>
      <c r="S807" s="226"/>
    </row>
    <row r="808" spans="5:19" s="222" customFormat="1" x14ac:dyDescent="0.2">
      <c r="E808" s="226"/>
      <c r="F808" s="226"/>
      <c r="G808" s="226"/>
      <c r="H808" s="226"/>
      <c r="I808" s="226"/>
      <c r="J808" s="226"/>
      <c r="K808" s="226"/>
      <c r="L808" s="226"/>
      <c r="M808" s="226"/>
      <c r="N808" s="226"/>
      <c r="O808" s="226"/>
      <c r="P808" s="226"/>
      <c r="Q808" s="226"/>
      <c r="R808" s="226"/>
      <c r="S808" s="226"/>
    </row>
    <row r="809" spans="5:19" s="222" customFormat="1" x14ac:dyDescent="0.2">
      <c r="E809" s="226"/>
      <c r="F809" s="226"/>
      <c r="G809" s="226"/>
      <c r="H809" s="226"/>
      <c r="I809" s="226"/>
      <c r="J809" s="226"/>
      <c r="K809" s="226"/>
      <c r="L809" s="226"/>
      <c r="M809" s="226"/>
      <c r="N809" s="226"/>
      <c r="O809" s="226"/>
      <c r="P809" s="226"/>
      <c r="Q809" s="226"/>
      <c r="R809" s="226"/>
      <c r="S809" s="226"/>
    </row>
    <row r="810" spans="5:19" s="222" customFormat="1" x14ac:dyDescent="0.2">
      <c r="E810" s="226"/>
      <c r="F810" s="226"/>
      <c r="G810" s="226"/>
      <c r="H810" s="226"/>
      <c r="I810" s="226"/>
      <c r="J810" s="226"/>
      <c r="K810" s="226"/>
      <c r="L810" s="226"/>
      <c r="M810" s="226"/>
      <c r="N810" s="226"/>
      <c r="O810" s="226"/>
      <c r="P810" s="226"/>
      <c r="Q810" s="226"/>
      <c r="R810" s="226"/>
      <c r="S810" s="226"/>
    </row>
    <row r="811" spans="5:19" s="222" customFormat="1" x14ac:dyDescent="0.2">
      <c r="E811" s="226"/>
      <c r="F811" s="226"/>
      <c r="G811" s="226"/>
      <c r="H811" s="226"/>
      <c r="I811" s="226"/>
      <c r="J811" s="226"/>
      <c r="K811" s="226"/>
      <c r="L811" s="226"/>
      <c r="M811" s="226"/>
      <c r="N811" s="226"/>
      <c r="O811" s="226"/>
      <c r="P811" s="226"/>
      <c r="Q811" s="226"/>
      <c r="R811" s="226"/>
      <c r="S811" s="226"/>
    </row>
    <row r="812" spans="5:19" s="222" customFormat="1" x14ac:dyDescent="0.2">
      <c r="E812" s="226"/>
      <c r="F812" s="226"/>
      <c r="G812" s="226"/>
      <c r="H812" s="226"/>
      <c r="I812" s="226"/>
      <c r="J812" s="226"/>
      <c r="K812" s="226"/>
      <c r="L812" s="226"/>
      <c r="M812" s="226"/>
      <c r="N812" s="226"/>
      <c r="O812" s="226"/>
      <c r="P812" s="226"/>
      <c r="Q812" s="226"/>
      <c r="R812" s="226"/>
      <c r="S812" s="226"/>
    </row>
    <row r="813" spans="5:19" s="222" customFormat="1" x14ac:dyDescent="0.2">
      <c r="E813" s="226"/>
      <c r="F813" s="226"/>
      <c r="G813" s="226"/>
      <c r="H813" s="226"/>
      <c r="I813" s="226"/>
      <c r="J813" s="226"/>
      <c r="K813" s="226"/>
      <c r="L813" s="226"/>
      <c r="M813" s="226"/>
      <c r="N813" s="226"/>
      <c r="O813" s="226"/>
      <c r="P813" s="226"/>
      <c r="Q813" s="226"/>
      <c r="R813" s="226"/>
      <c r="S813" s="226"/>
    </row>
    <row r="814" spans="5:19" s="222" customFormat="1" x14ac:dyDescent="0.2">
      <c r="E814" s="226"/>
      <c r="F814" s="226"/>
      <c r="G814" s="226"/>
      <c r="H814" s="226"/>
      <c r="I814" s="226"/>
      <c r="J814" s="226"/>
      <c r="K814" s="226"/>
      <c r="L814" s="226"/>
      <c r="M814" s="226"/>
      <c r="N814" s="226"/>
      <c r="O814" s="226"/>
      <c r="P814" s="226"/>
      <c r="Q814" s="226"/>
      <c r="R814" s="226"/>
      <c r="S814" s="226"/>
    </row>
    <row r="815" spans="5:19" s="222" customFormat="1" x14ac:dyDescent="0.2">
      <c r="E815" s="226"/>
      <c r="F815" s="226"/>
      <c r="G815" s="226"/>
      <c r="H815" s="226"/>
      <c r="I815" s="226"/>
      <c r="J815" s="226"/>
      <c r="K815" s="226"/>
      <c r="L815" s="226"/>
      <c r="M815" s="226"/>
      <c r="N815" s="226"/>
      <c r="O815" s="226"/>
      <c r="P815" s="226"/>
      <c r="Q815" s="226"/>
      <c r="R815" s="226"/>
      <c r="S815" s="226"/>
    </row>
    <row r="816" spans="5:19" s="222" customFormat="1" x14ac:dyDescent="0.2">
      <c r="E816" s="226"/>
      <c r="F816" s="226"/>
      <c r="G816" s="226"/>
      <c r="H816" s="226"/>
      <c r="I816" s="226"/>
      <c r="J816" s="226"/>
      <c r="K816" s="226"/>
      <c r="L816" s="226"/>
      <c r="M816" s="226"/>
      <c r="N816" s="226"/>
      <c r="O816" s="226"/>
      <c r="P816" s="226"/>
      <c r="Q816" s="226"/>
      <c r="R816" s="226"/>
      <c r="S816" s="226"/>
    </row>
    <row r="817" spans="5:19" s="222" customFormat="1" x14ac:dyDescent="0.2">
      <c r="E817" s="226"/>
      <c r="F817" s="226"/>
      <c r="G817" s="226"/>
      <c r="H817" s="226"/>
      <c r="I817" s="226"/>
      <c r="J817" s="226"/>
      <c r="K817" s="226"/>
      <c r="L817" s="226"/>
      <c r="M817" s="226"/>
      <c r="N817" s="226"/>
      <c r="O817" s="226"/>
      <c r="P817" s="226"/>
      <c r="Q817" s="226"/>
      <c r="R817" s="226"/>
      <c r="S817" s="226"/>
    </row>
    <row r="818" spans="5:19" s="222" customFormat="1" x14ac:dyDescent="0.2">
      <c r="E818" s="226"/>
      <c r="F818" s="226"/>
      <c r="G818" s="226"/>
      <c r="H818" s="226"/>
      <c r="I818" s="226"/>
      <c r="J818" s="226"/>
      <c r="K818" s="226"/>
      <c r="L818" s="226"/>
      <c r="M818" s="226"/>
      <c r="N818" s="226"/>
      <c r="O818" s="226"/>
      <c r="P818" s="226"/>
      <c r="Q818" s="226"/>
      <c r="R818" s="226"/>
      <c r="S818" s="226"/>
    </row>
    <row r="819" spans="5:19" s="222" customFormat="1" x14ac:dyDescent="0.2">
      <c r="E819" s="226"/>
      <c r="F819" s="226"/>
      <c r="G819" s="226"/>
      <c r="H819" s="226"/>
      <c r="I819" s="226"/>
      <c r="J819" s="226"/>
      <c r="K819" s="226"/>
      <c r="L819" s="226"/>
      <c r="M819" s="226"/>
      <c r="N819" s="226"/>
      <c r="O819" s="226"/>
      <c r="P819" s="226"/>
      <c r="Q819" s="226"/>
      <c r="R819" s="226"/>
      <c r="S819" s="226"/>
    </row>
    <row r="820" spans="5:19" s="222" customFormat="1" x14ac:dyDescent="0.2">
      <c r="E820" s="226"/>
      <c r="F820" s="226"/>
      <c r="G820" s="226"/>
      <c r="H820" s="226"/>
      <c r="I820" s="226"/>
      <c r="J820" s="226"/>
      <c r="K820" s="226"/>
      <c r="L820" s="226"/>
      <c r="M820" s="226"/>
      <c r="N820" s="226"/>
      <c r="O820" s="226"/>
      <c r="P820" s="226"/>
      <c r="Q820" s="226"/>
      <c r="R820" s="226"/>
      <c r="S820" s="226"/>
    </row>
    <row r="821" spans="5:19" s="222" customFormat="1" x14ac:dyDescent="0.2">
      <c r="E821" s="226"/>
      <c r="F821" s="226"/>
      <c r="G821" s="226"/>
      <c r="H821" s="226"/>
      <c r="I821" s="226"/>
      <c r="J821" s="226"/>
      <c r="K821" s="226"/>
      <c r="L821" s="226"/>
      <c r="M821" s="226"/>
      <c r="N821" s="226"/>
      <c r="O821" s="226"/>
      <c r="P821" s="226"/>
      <c r="Q821" s="226"/>
      <c r="R821" s="226"/>
      <c r="S821" s="226"/>
    </row>
    <row r="822" spans="5:19" s="222" customFormat="1" x14ac:dyDescent="0.2">
      <c r="E822" s="226"/>
      <c r="F822" s="226"/>
      <c r="G822" s="226"/>
      <c r="H822" s="226"/>
      <c r="I822" s="226"/>
      <c r="J822" s="226"/>
      <c r="K822" s="226"/>
      <c r="L822" s="226"/>
      <c r="M822" s="226"/>
      <c r="N822" s="226"/>
      <c r="O822" s="226"/>
      <c r="P822" s="226"/>
      <c r="Q822" s="226"/>
      <c r="R822" s="226"/>
      <c r="S822" s="226"/>
    </row>
    <row r="823" spans="5:19" s="222" customFormat="1" x14ac:dyDescent="0.2">
      <c r="E823" s="226"/>
      <c r="F823" s="226"/>
      <c r="G823" s="226"/>
      <c r="H823" s="226"/>
      <c r="I823" s="226"/>
      <c r="J823" s="226"/>
      <c r="K823" s="226"/>
      <c r="L823" s="226"/>
      <c r="M823" s="226"/>
      <c r="N823" s="226"/>
      <c r="O823" s="226"/>
      <c r="P823" s="226"/>
      <c r="Q823" s="226"/>
      <c r="R823" s="226"/>
      <c r="S823" s="226"/>
    </row>
    <row r="824" spans="5:19" s="222" customFormat="1" x14ac:dyDescent="0.2">
      <c r="E824" s="226"/>
      <c r="F824" s="226"/>
      <c r="G824" s="226"/>
      <c r="H824" s="226"/>
      <c r="I824" s="226"/>
      <c r="J824" s="226"/>
      <c r="K824" s="226"/>
      <c r="L824" s="226"/>
      <c r="M824" s="226"/>
      <c r="N824" s="226"/>
      <c r="O824" s="226"/>
      <c r="P824" s="226"/>
      <c r="Q824" s="226"/>
      <c r="R824" s="226"/>
      <c r="S824" s="226"/>
    </row>
    <row r="825" spans="5:19" s="222" customFormat="1" x14ac:dyDescent="0.2">
      <c r="E825" s="226"/>
      <c r="F825" s="226"/>
      <c r="G825" s="226"/>
      <c r="H825" s="226"/>
      <c r="I825" s="226"/>
      <c r="J825" s="226"/>
      <c r="K825" s="226"/>
      <c r="L825" s="226"/>
      <c r="M825" s="226"/>
      <c r="N825" s="226"/>
      <c r="O825" s="226"/>
      <c r="P825" s="226"/>
      <c r="Q825" s="226"/>
      <c r="R825" s="226"/>
      <c r="S825" s="226"/>
    </row>
    <row r="826" spans="5:19" s="222" customFormat="1" x14ac:dyDescent="0.2">
      <c r="E826" s="226"/>
      <c r="F826" s="226"/>
      <c r="G826" s="226"/>
      <c r="H826" s="226"/>
      <c r="I826" s="226"/>
      <c r="J826" s="226"/>
      <c r="K826" s="226"/>
      <c r="L826" s="226"/>
      <c r="M826" s="226"/>
      <c r="N826" s="226"/>
      <c r="O826" s="226"/>
      <c r="P826" s="226"/>
      <c r="Q826" s="226"/>
      <c r="R826" s="226"/>
      <c r="S826" s="226"/>
    </row>
    <row r="827" spans="5:19" s="222" customFormat="1" x14ac:dyDescent="0.2">
      <c r="E827" s="226"/>
      <c r="F827" s="226"/>
      <c r="G827" s="226"/>
      <c r="H827" s="226"/>
      <c r="I827" s="226"/>
      <c r="J827" s="226"/>
      <c r="K827" s="226"/>
      <c r="L827" s="226"/>
      <c r="M827" s="226"/>
      <c r="N827" s="226"/>
      <c r="O827" s="226"/>
      <c r="P827" s="226"/>
      <c r="Q827" s="226"/>
      <c r="R827" s="226"/>
      <c r="S827" s="226"/>
    </row>
    <row r="828" spans="5:19" s="222" customFormat="1" x14ac:dyDescent="0.2">
      <c r="E828" s="226"/>
      <c r="F828" s="226"/>
      <c r="G828" s="226"/>
      <c r="H828" s="226"/>
      <c r="I828" s="226"/>
      <c r="J828" s="226"/>
      <c r="K828" s="226"/>
      <c r="L828" s="226"/>
      <c r="M828" s="226"/>
      <c r="N828" s="226"/>
      <c r="O828" s="226"/>
      <c r="P828" s="226"/>
      <c r="Q828" s="226"/>
      <c r="R828" s="226"/>
      <c r="S828" s="226"/>
    </row>
    <row r="829" spans="5:19" s="222" customFormat="1" x14ac:dyDescent="0.2">
      <c r="E829" s="226"/>
      <c r="F829" s="226"/>
      <c r="G829" s="226"/>
      <c r="H829" s="226"/>
      <c r="I829" s="226"/>
      <c r="J829" s="226"/>
      <c r="K829" s="226"/>
      <c r="L829" s="226"/>
      <c r="M829" s="226"/>
      <c r="N829" s="226"/>
      <c r="O829" s="226"/>
      <c r="P829" s="226"/>
      <c r="Q829" s="226"/>
      <c r="R829" s="226"/>
      <c r="S829" s="226"/>
    </row>
    <row r="830" spans="5:19" s="222" customFormat="1" x14ac:dyDescent="0.2">
      <c r="E830" s="226"/>
      <c r="F830" s="226"/>
      <c r="G830" s="226"/>
      <c r="H830" s="226"/>
      <c r="I830" s="226"/>
      <c r="J830" s="226"/>
      <c r="K830" s="226"/>
      <c r="L830" s="226"/>
      <c r="M830" s="226"/>
      <c r="N830" s="226"/>
      <c r="O830" s="226"/>
      <c r="P830" s="226"/>
      <c r="Q830" s="226"/>
      <c r="R830" s="226"/>
      <c r="S830" s="226"/>
    </row>
    <row r="831" spans="5:19" s="222" customFormat="1" x14ac:dyDescent="0.2">
      <c r="E831" s="226"/>
      <c r="F831" s="226"/>
      <c r="G831" s="226"/>
      <c r="H831" s="226"/>
      <c r="I831" s="226"/>
      <c r="J831" s="226"/>
      <c r="K831" s="226"/>
      <c r="L831" s="226"/>
      <c r="M831" s="226"/>
      <c r="N831" s="226"/>
      <c r="O831" s="226"/>
      <c r="P831" s="226"/>
      <c r="Q831" s="226"/>
      <c r="R831" s="226"/>
      <c r="S831" s="226"/>
    </row>
    <row r="832" spans="5:19" s="222" customFormat="1" x14ac:dyDescent="0.2">
      <c r="E832" s="226"/>
      <c r="F832" s="226"/>
      <c r="G832" s="226"/>
      <c r="H832" s="226"/>
      <c r="I832" s="226"/>
      <c r="J832" s="226"/>
      <c r="K832" s="226"/>
      <c r="L832" s="226"/>
      <c r="M832" s="226"/>
      <c r="N832" s="226"/>
      <c r="O832" s="226"/>
      <c r="P832" s="226"/>
      <c r="Q832" s="226"/>
      <c r="R832" s="226"/>
      <c r="S832" s="226"/>
    </row>
    <row r="833" spans="5:19" s="222" customFormat="1" x14ac:dyDescent="0.2">
      <c r="E833" s="226"/>
      <c r="F833" s="226"/>
      <c r="G833" s="226"/>
      <c r="H833" s="226"/>
      <c r="I833" s="226"/>
      <c r="J833" s="226"/>
      <c r="K833" s="226"/>
      <c r="L833" s="226"/>
      <c r="M833" s="226"/>
      <c r="N833" s="226"/>
      <c r="O833" s="226"/>
      <c r="P833" s="226"/>
      <c r="Q833" s="226"/>
      <c r="R833" s="226"/>
      <c r="S833" s="226"/>
    </row>
    <row r="834" spans="5:19" s="222" customFormat="1" x14ac:dyDescent="0.2">
      <c r="E834" s="226"/>
      <c r="F834" s="226"/>
      <c r="G834" s="226"/>
      <c r="H834" s="226"/>
      <c r="I834" s="226"/>
      <c r="J834" s="226"/>
      <c r="K834" s="226"/>
      <c r="L834" s="226"/>
      <c r="M834" s="226"/>
      <c r="N834" s="226"/>
      <c r="O834" s="226"/>
      <c r="P834" s="226"/>
      <c r="Q834" s="226"/>
      <c r="R834" s="226"/>
      <c r="S834" s="226"/>
    </row>
    <row r="835" spans="5:19" s="222" customFormat="1" x14ac:dyDescent="0.2">
      <c r="E835" s="226"/>
      <c r="F835" s="226"/>
      <c r="G835" s="226"/>
      <c r="H835" s="226"/>
      <c r="I835" s="226"/>
      <c r="J835" s="226"/>
      <c r="K835" s="226"/>
      <c r="L835" s="226"/>
      <c r="M835" s="226"/>
      <c r="N835" s="226"/>
      <c r="O835" s="226"/>
      <c r="P835" s="226"/>
      <c r="Q835" s="226"/>
      <c r="R835" s="226"/>
      <c r="S835" s="226"/>
    </row>
    <row r="836" spans="5:19" s="222" customFormat="1" x14ac:dyDescent="0.2">
      <c r="E836" s="226"/>
      <c r="F836" s="226"/>
      <c r="G836" s="226"/>
      <c r="H836" s="226"/>
      <c r="I836" s="226"/>
      <c r="J836" s="226"/>
      <c r="K836" s="226"/>
      <c r="L836" s="226"/>
      <c r="M836" s="226"/>
      <c r="N836" s="226"/>
      <c r="O836" s="226"/>
      <c r="P836" s="226"/>
      <c r="Q836" s="226"/>
      <c r="R836" s="226"/>
      <c r="S836" s="226"/>
    </row>
    <row r="837" spans="5:19" s="222" customFormat="1" x14ac:dyDescent="0.2">
      <c r="E837" s="226"/>
      <c r="F837" s="226"/>
      <c r="G837" s="226"/>
      <c r="H837" s="226"/>
      <c r="I837" s="226"/>
      <c r="J837" s="226"/>
      <c r="K837" s="226"/>
      <c r="L837" s="226"/>
      <c r="M837" s="226"/>
      <c r="N837" s="226"/>
      <c r="O837" s="226"/>
      <c r="P837" s="226"/>
      <c r="Q837" s="226"/>
      <c r="R837" s="226"/>
      <c r="S837" s="226"/>
    </row>
    <row r="838" spans="5:19" s="222" customFormat="1" x14ac:dyDescent="0.2">
      <c r="E838" s="226"/>
      <c r="F838" s="226"/>
      <c r="G838" s="226"/>
      <c r="H838" s="226"/>
      <c r="I838" s="226"/>
      <c r="J838" s="226"/>
      <c r="K838" s="226"/>
      <c r="L838" s="226"/>
      <c r="M838" s="226"/>
      <c r="N838" s="226"/>
      <c r="O838" s="226"/>
      <c r="P838" s="226"/>
      <c r="Q838" s="226"/>
      <c r="R838" s="226"/>
      <c r="S838" s="226"/>
    </row>
    <row r="839" spans="5:19" s="222" customFormat="1" x14ac:dyDescent="0.2">
      <c r="E839" s="226"/>
      <c r="F839" s="226"/>
      <c r="G839" s="226"/>
      <c r="H839" s="226"/>
      <c r="I839" s="226"/>
      <c r="J839" s="226"/>
      <c r="K839" s="226"/>
      <c r="L839" s="226"/>
      <c r="M839" s="226"/>
      <c r="N839" s="226"/>
      <c r="O839" s="226"/>
      <c r="P839" s="226"/>
      <c r="Q839" s="226"/>
      <c r="R839" s="226"/>
      <c r="S839" s="226"/>
    </row>
    <row r="840" spans="5:19" s="222" customFormat="1" x14ac:dyDescent="0.2">
      <c r="E840" s="226"/>
      <c r="F840" s="226"/>
      <c r="G840" s="226"/>
      <c r="H840" s="226"/>
      <c r="I840" s="226"/>
      <c r="J840" s="226"/>
      <c r="K840" s="226"/>
      <c r="L840" s="226"/>
      <c r="M840" s="226"/>
      <c r="N840" s="226"/>
      <c r="O840" s="226"/>
      <c r="P840" s="226"/>
      <c r="Q840" s="226"/>
      <c r="R840" s="226"/>
      <c r="S840" s="226"/>
    </row>
    <row r="841" spans="5:19" s="222" customFormat="1" x14ac:dyDescent="0.2">
      <c r="E841" s="226"/>
      <c r="F841" s="226"/>
      <c r="G841" s="226"/>
      <c r="H841" s="226"/>
      <c r="I841" s="226"/>
      <c r="J841" s="226"/>
      <c r="K841" s="226"/>
      <c r="L841" s="226"/>
      <c r="M841" s="226"/>
      <c r="N841" s="226"/>
      <c r="O841" s="226"/>
      <c r="P841" s="226"/>
      <c r="Q841" s="226"/>
      <c r="R841" s="226"/>
      <c r="S841" s="226"/>
    </row>
    <row r="842" spans="5:19" s="222" customFormat="1" x14ac:dyDescent="0.2">
      <c r="E842" s="226"/>
      <c r="F842" s="226"/>
      <c r="G842" s="226"/>
      <c r="H842" s="226"/>
      <c r="I842" s="226"/>
      <c r="J842" s="226"/>
      <c r="K842" s="226"/>
      <c r="L842" s="226"/>
      <c r="M842" s="226"/>
      <c r="N842" s="226"/>
      <c r="O842" s="226"/>
      <c r="P842" s="226"/>
      <c r="Q842" s="226"/>
      <c r="R842" s="226"/>
      <c r="S842" s="226"/>
    </row>
    <row r="843" spans="5:19" s="222" customFormat="1" x14ac:dyDescent="0.2">
      <c r="E843" s="226"/>
      <c r="F843" s="226"/>
      <c r="G843" s="226"/>
      <c r="H843" s="226"/>
      <c r="I843" s="226"/>
      <c r="J843" s="226"/>
      <c r="K843" s="226"/>
      <c r="L843" s="226"/>
      <c r="M843" s="226"/>
      <c r="N843" s="226"/>
      <c r="O843" s="226"/>
      <c r="P843" s="226"/>
      <c r="Q843" s="226"/>
      <c r="R843" s="226"/>
      <c r="S843" s="226"/>
    </row>
    <row r="844" spans="5:19" s="222" customFormat="1" x14ac:dyDescent="0.2">
      <c r="E844" s="226"/>
      <c r="F844" s="226"/>
      <c r="G844" s="226"/>
      <c r="H844" s="226"/>
      <c r="I844" s="226"/>
      <c r="J844" s="226"/>
      <c r="K844" s="226"/>
      <c r="L844" s="226"/>
      <c r="M844" s="226"/>
      <c r="N844" s="226"/>
      <c r="O844" s="226"/>
      <c r="P844" s="226"/>
      <c r="Q844" s="226"/>
      <c r="R844" s="226"/>
      <c r="S844" s="226"/>
    </row>
    <row r="845" spans="5:19" s="222" customFormat="1" x14ac:dyDescent="0.2">
      <c r="E845" s="226"/>
      <c r="F845" s="226"/>
      <c r="G845" s="226"/>
      <c r="H845" s="226"/>
      <c r="I845" s="226"/>
      <c r="J845" s="226"/>
      <c r="K845" s="226"/>
      <c r="L845" s="226"/>
      <c r="M845" s="226"/>
      <c r="N845" s="226"/>
      <c r="O845" s="226"/>
      <c r="P845" s="226"/>
      <c r="Q845" s="226"/>
      <c r="R845" s="226"/>
      <c r="S845" s="226"/>
    </row>
    <row r="846" spans="5:19" s="222" customFormat="1" x14ac:dyDescent="0.2">
      <c r="E846" s="226"/>
      <c r="F846" s="226"/>
      <c r="G846" s="226"/>
      <c r="H846" s="226"/>
      <c r="I846" s="226"/>
      <c r="J846" s="226"/>
      <c r="K846" s="226"/>
      <c r="L846" s="226"/>
      <c r="M846" s="226"/>
      <c r="N846" s="226"/>
      <c r="O846" s="226"/>
      <c r="P846" s="226"/>
      <c r="Q846" s="226"/>
      <c r="R846" s="226"/>
      <c r="S846" s="226"/>
    </row>
    <row r="847" spans="5:19" s="222" customFormat="1" x14ac:dyDescent="0.2">
      <c r="E847" s="226"/>
      <c r="F847" s="226"/>
      <c r="G847" s="226"/>
      <c r="H847" s="226"/>
      <c r="I847" s="226"/>
      <c r="J847" s="226"/>
      <c r="K847" s="226"/>
      <c r="L847" s="226"/>
      <c r="M847" s="226"/>
      <c r="N847" s="226"/>
      <c r="O847" s="226"/>
      <c r="P847" s="226"/>
      <c r="Q847" s="226"/>
      <c r="R847" s="226"/>
      <c r="S847" s="226"/>
    </row>
    <row r="848" spans="5:19" s="222" customFormat="1" x14ac:dyDescent="0.2">
      <c r="E848" s="226"/>
      <c r="F848" s="226"/>
      <c r="G848" s="226"/>
      <c r="H848" s="226"/>
      <c r="I848" s="226"/>
      <c r="J848" s="226"/>
      <c r="K848" s="226"/>
      <c r="L848" s="226"/>
      <c r="M848" s="226"/>
      <c r="N848" s="226"/>
      <c r="O848" s="226"/>
      <c r="P848" s="226"/>
      <c r="Q848" s="226"/>
      <c r="R848" s="226"/>
      <c r="S848" s="226"/>
    </row>
    <row r="849" spans="5:19" s="222" customFormat="1" x14ac:dyDescent="0.2">
      <c r="E849" s="226"/>
      <c r="F849" s="226"/>
      <c r="G849" s="226"/>
      <c r="H849" s="226"/>
      <c r="I849" s="226"/>
      <c r="J849" s="226"/>
      <c r="K849" s="226"/>
      <c r="L849" s="226"/>
      <c r="M849" s="226"/>
      <c r="N849" s="226"/>
      <c r="O849" s="226"/>
      <c r="P849" s="226"/>
      <c r="Q849" s="226"/>
      <c r="R849" s="226"/>
      <c r="S849" s="226"/>
    </row>
    <row r="850" spans="5:19" s="222" customFormat="1" x14ac:dyDescent="0.2">
      <c r="E850" s="226"/>
      <c r="F850" s="226"/>
      <c r="G850" s="226"/>
      <c r="H850" s="226"/>
      <c r="I850" s="226"/>
      <c r="J850" s="226"/>
      <c r="K850" s="226"/>
      <c r="L850" s="226"/>
      <c r="M850" s="226"/>
      <c r="N850" s="226"/>
      <c r="O850" s="226"/>
      <c r="P850" s="226"/>
      <c r="Q850" s="226"/>
      <c r="R850" s="226"/>
      <c r="S850" s="226"/>
    </row>
    <row r="851" spans="5:19" s="222" customFormat="1" x14ac:dyDescent="0.2">
      <c r="E851" s="226"/>
      <c r="F851" s="226"/>
      <c r="G851" s="226"/>
      <c r="H851" s="226"/>
      <c r="I851" s="226"/>
      <c r="J851" s="226"/>
      <c r="K851" s="226"/>
      <c r="L851" s="226"/>
      <c r="M851" s="226"/>
      <c r="N851" s="226"/>
      <c r="O851" s="226"/>
      <c r="P851" s="226"/>
      <c r="Q851" s="226"/>
      <c r="R851" s="226"/>
      <c r="S851" s="226"/>
    </row>
    <row r="852" spans="5:19" s="222" customFormat="1" x14ac:dyDescent="0.2">
      <c r="E852" s="226"/>
      <c r="F852" s="226"/>
      <c r="G852" s="226"/>
      <c r="H852" s="226"/>
      <c r="I852" s="226"/>
      <c r="J852" s="226"/>
      <c r="K852" s="226"/>
      <c r="L852" s="226"/>
      <c r="M852" s="226"/>
      <c r="N852" s="226"/>
      <c r="O852" s="226"/>
      <c r="P852" s="226"/>
      <c r="Q852" s="226"/>
      <c r="R852" s="226"/>
      <c r="S852" s="226"/>
    </row>
    <row r="853" spans="5:19" s="222" customFormat="1" x14ac:dyDescent="0.2">
      <c r="E853" s="226"/>
      <c r="F853" s="226"/>
      <c r="G853" s="226"/>
      <c r="H853" s="226"/>
      <c r="I853" s="226"/>
      <c r="J853" s="226"/>
      <c r="K853" s="226"/>
      <c r="L853" s="226"/>
      <c r="M853" s="226"/>
      <c r="N853" s="226"/>
      <c r="O853" s="226"/>
      <c r="P853" s="226"/>
      <c r="Q853" s="226"/>
      <c r="R853" s="226"/>
      <c r="S853" s="226"/>
    </row>
    <row r="854" spans="5:19" s="222" customFormat="1" x14ac:dyDescent="0.2">
      <c r="E854" s="226"/>
      <c r="F854" s="226"/>
      <c r="G854" s="226"/>
      <c r="H854" s="226"/>
      <c r="I854" s="226"/>
      <c r="J854" s="226"/>
      <c r="K854" s="226"/>
      <c r="L854" s="226"/>
      <c r="M854" s="226"/>
      <c r="N854" s="226"/>
      <c r="O854" s="226"/>
      <c r="P854" s="226"/>
      <c r="Q854" s="226"/>
      <c r="R854" s="226"/>
      <c r="S854" s="226"/>
    </row>
    <row r="855" spans="5:19" s="222" customFormat="1" x14ac:dyDescent="0.2">
      <c r="E855" s="226"/>
      <c r="F855" s="226"/>
      <c r="G855" s="226"/>
      <c r="H855" s="226"/>
      <c r="I855" s="226"/>
      <c r="J855" s="226"/>
      <c r="K855" s="226"/>
      <c r="L855" s="226"/>
      <c r="M855" s="226"/>
      <c r="N855" s="226"/>
      <c r="O855" s="226"/>
      <c r="P855" s="226"/>
      <c r="Q855" s="226"/>
      <c r="R855" s="226"/>
      <c r="S855" s="226"/>
    </row>
    <row r="856" spans="5:19" s="222" customFormat="1" x14ac:dyDescent="0.2">
      <c r="E856" s="226"/>
      <c r="F856" s="226"/>
      <c r="G856" s="226"/>
      <c r="H856" s="226"/>
      <c r="I856" s="226"/>
      <c r="J856" s="226"/>
      <c r="K856" s="226"/>
      <c r="L856" s="226"/>
      <c r="M856" s="226"/>
      <c r="N856" s="226"/>
      <c r="O856" s="226"/>
      <c r="P856" s="226"/>
      <c r="Q856" s="226"/>
      <c r="R856" s="226"/>
      <c r="S856" s="226"/>
    </row>
    <row r="857" spans="5:19" s="222" customFormat="1" x14ac:dyDescent="0.2">
      <c r="E857" s="226"/>
      <c r="F857" s="226"/>
      <c r="G857" s="226"/>
      <c r="H857" s="226"/>
      <c r="I857" s="226"/>
      <c r="J857" s="226"/>
      <c r="K857" s="226"/>
      <c r="L857" s="226"/>
      <c r="M857" s="226"/>
      <c r="N857" s="226"/>
      <c r="O857" s="226"/>
      <c r="P857" s="226"/>
      <c r="Q857" s="226"/>
      <c r="R857" s="226"/>
      <c r="S857" s="226"/>
    </row>
    <row r="858" spans="5:19" s="222" customFormat="1" x14ac:dyDescent="0.2">
      <c r="E858" s="226"/>
      <c r="F858" s="226"/>
      <c r="G858" s="226"/>
      <c r="H858" s="226"/>
      <c r="I858" s="226"/>
      <c r="J858" s="226"/>
      <c r="K858" s="226"/>
      <c r="L858" s="226"/>
      <c r="M858" s="226"/>
      <c r="N858" s="226"/>
      <c r="O858" s="226"/>
      <c r="P858" s="226"/>
      <c r="Q858" s="226"/>
      <c r="R858" s="226"/>
      <c r="S858" s="226"/>
    </row>
    <row r="859" spans="5:19" s="222" customFormat="1" x14ac:dyDescent="0.2">
      <c r="E859" s="226"/>
      <c r="F859" s="226"/>
      <c r="G859" s="226"/>
      <c r="H859" s="226"/>
      <c r="I859" s="226"/>
      <c r="J859" s="226"/>
      <c r="K859" s="226"/>
      <c r="L859" s="226"/>
      <c r="M859" s="226"/>
      <c r="N859" s="226"/>
      <c r="O859" s="226"/>
      <c r="P859" s="226"/>
      <c r="Q859" s="226"/>
      <c r="R859" s="226"/>
      <c r="S859" s="226"/>
    </row>
    <row r="860" spans="5:19" s="222" customFormat="1" x14ac:dyDescent="0.2">
      <c r="E860" s="226"/>
      <c r="F860" s="226"/>
      <c r="G860" s="226"/>
      <c r="H860" s="226"/>
      <c r="I860" s="226"/>
      <c r="J860" s="226"/>
      <c r="K860" s="226"/>
      <c r="L860" s="226"/>
      <c r="M860" s="226"/>
      <c r="N860" s="226"/>
      <c r="O860" s="226"/>
      <c r="P860" s="226"/>
      <c r="Q860" s="226"/>
      <c r="R860" s="226"/>
      <c r="S860" s="226"/>
    </row>
    <row r="861" spans="5:19" s="222" customFormat="1" x14ac:dyDescent="0.2">
      <c r="E861" s="226"/>
      <c r="F861" s="226"/>
      <c r="G861" s="226"/>
      <c r="H861" s="226"/>
      <c r="I861" s="226"/>
      <c r="J861" s="226"/>
      <c r="K861" s="226"/>
      <c r="L861" s="226"/>
      <c r="M861" s="226"/>
      <c r="N861" s="226"/>
      <c r="O861" s="226"/>
      <c r="P861" s="226"/>
      <c r="Q861" s="226"/>
      <c r="R861" s="226"/>
      <c r="S861" s="226"/>
    </row>
    <row r="862" spans="5:19" s="222" customFormat="1" x14ac:dyDescent="0.2">
      <c r="E862" s="226"/>
      <c r="F862" s="226"/>
      <c r="G862" s="226"/>
      <c r="H862" s="226"/>
      <c r="I862" s="226"/>
      <c r="J862" s="226"/>
      <c r="K862" s="226"/>
      <c r="L862" s="226"/>
      <c r="M862" s="226"/>
      <c r="N862" s="226"/>
      <c r="O862" s="226"/>
      <c r="P862" s="226"/>
      <c r="Q862" s="226"/>
      <c r="R862" s="226"/>
      <c r="S862" s="226"/>
    </row>
    <row r="863" spans="5:19" s="222" customFormat="1" x14ac:dyDescent="0.2">
      <c r="E863" s="226"/>
      <c r="F863" s="226"/>
      <c r="G863" s="226"/>
      <c r="H863" s="226"/>
      <c r="I863" s="226"/>
      <c r="J863" s="226"/>
      <c r="K863" s="226"/>
      <c r="L863" s="226"/>
      <c r="M863" s="226"/>
      <c r="N863" s="226"/>
      <c r="O863" s="226"/>
      <c r="P863" s="226"/>
      <c r="Q863" s="226"/>
      <c r="R863" s="226"/>
      <c r="S863" s="226"/>
    </row>
    <row r="864" spans="5:19" s="222" customFormat="1" x14ac:dyDescent="0.2">
      <c r="E864" s="226"/>
      <c r="F864" s="226"/>
      <c r="G864" s="226"/>
      <c r="H864" s="226"/>
      <c r="I864" s="226"/>
      <c r="J864" s="226"/>
      <c r="K864" s="226"/>
      <c r="L864" s="226"/>
      <c r="M864" s="226"/>
      <c r="N864" s="226"/>
      <c r="O864" s="226"/>
      <c r="P864" s="226"/>
      <c r="Q864" s="226"/>
      <c r="R864" s="226"/>
      <c r="S864" s="226"/>
    </row>
    <row r="865" spans="5:19" s="222" customFormat="1" x14ac:dyDescent="0.2">
      <c r="E865" s="226"/>
      <c r="F865" s="226"/>
      <c r="G865" s="226"/>
      <c r="H865" s="226"/>
      <c r="I865" s="226"/>
      <c r="J865" s="226"/>
      <c r="K865" s="226"/>
      <c r="L865" s="226"/>
      <c r="M865" s="226"/>
      <c r="N865" s="226"/>
      <c r="O865" s="226"/>
      <c r="P865" s="226"/>
      <c r="Q865" s="226"/>
      <c r="R865" s="226"/>
      <c r="S865" s="226"/>
    </row>
    <row r="866" spans="5:19" s="222" customFormat="1" x14ac:dyDescent="0.2">
      <c r="E866" s="226"/>
      <c r="F866" s="226"/>
      <c r="G866" s="226"/>
      <c r="H866" s="226"/>
      <c r="I866" s="226"/>
      <c r="J866" s="226"/>
      <c r="K866" s="226"/>
      <c r="L866" s="226"/>
      <c r="M866" s="226"/>
      <c r="N866" s="226"/>
      <c r="O866" s="226"/>
      <c r="P866" s="226"/>
      <c r="Q866" s="226"/>
      <c r="R866" s="226"/>
      <c r="S866" s="226"/>
    </row>
    <row r="867" spans="5:19" s="222" customFormat="1" x14ac:dyDescent="0.2">
      <c r="E867" s="226"/>
      <c r="F867" s="226"/>
      <c r="G867" s="226"/>
      <c r="H867" s="226"/>
      <c r="I867" s="226"/>
      <c r="J867" s="226"/>
      <c r="K867" s="226"/>
      <c r="L867" s="226"/>
      <c r="M867" s="226"/>
      <c r="N867" s="226"/>
      <c r="O867" s="226"/>
      <c r="P867" s="226"/>
      <c r="Q867" s="226"/>
      <c r="R867" s="226"/>
      <c r="S867" s="226"/>
    </row>
    <row r="868" spans="5:19" s="222" customFormat="1" x14ac:dyDescent="0.2">
      <c r="E868" s="226"/>
      <c r="F868" s="226"/>
      <c r="G868" s="226"/>
      <c r="H868" s="226"/>
      <c r="I868" s="226"/>
      <c r="J868" s="226"/>
      <c r="K868" s="226"/>
      <c r="L868" s="226"/>
      <c r="M868" s="226"/>
      <c r="N868" s="226"/>
      <c r="O868" s="226"/>
      <c r="P868" s="226"/>
      <c r="Q868" s="226"/>
      <c r="R868" s="226"/>
      <c r="S868" s="226"/>
    </row>
    <row r="869" spans="5:19" s="222" customFormat="1" x14ac:dyDescent="0.2">
      <c r="E869" s="226"/>
      <c r="F869" s="226"/>
      <c r="G869" s="226"/>
      <c r="H869" s="226"/>
      <c r="I869" s="226"/>
      <c r="J869" s="226"/>
      <c r="K869" s="226"/>
      <c r="L869" s="226"/>
      <c r="M869" s="226"/>
      <c r="N869" s="226"/>
      <c r="O869" s="226"/>
      <c r="P869" s="226"/>
      <c r="Q869" s="226"/>
      <c r="R869" s="226"/>
      <c r="S869" s="226"/>
    </row>
    <row r="870" spans="5:19" s="222" customFormat="1" x14ac:dyDescent="0.2">
      <c r="E870" s="226"/>
      <c r="F870" s="226"/>
      <c r="G870" s="226"/>
      <c r="H870" s="226"/>
      <c r="I870" s="226"/>
      <c r="J870" s="226"/>
      <c r="K870" s="226"/>
      <c r="L870" s="226"/>
      <c r="M870" s="226"/>
      <c r="N870" s="226"/>
      <c r="O870" s="226"/>
      <c r="P870" s="226"/>
      <c r="Q870" s="226"/>
      <c r="R870" s="226"/>
      <c r="S870" s="226"/>
    </row>
    <row r="871" spans="5:19" s="222" customFormat="1" x14ac:dyDescent="0.2">
      <c r="E871" s="226"/>
      <c r="F871" s="226"/>
      <c r="G871" s="226"/>
      <c r="H871" s="226"/>
      <c r="I871" s="226"/>
      <c r="J871" s="226"/>
      <c r="K871" s="226"/>
      <c r="L871" s="226"/>
      <c r="M871" s="226"/>
      <c r="N871" s="226"/>
      <c r="O871" s="226"/>
      <c r="P871" s="226"/>
      <c r="Q871" s="226"/>
      <c r="R871" s="226"/>
      <c r="S871" s="226"/>
    </row>
    <row r="872" spans="5:19" s="222" customFormat="1" x14ac:dyDescent="0.2">
      <c r="E872" s="226"/>
      <c r="F872" s="226"/>
      <c r="G872" s="226"/>
      <c r="H872" s="226"/>
      <c r="I872" s="226"/>
      <c r="J872" s="226"/>
      <c r="K872" s="226"/>
      <c r="L872" s="226"/>
      <c r="M872" s="226"/>
      <c r="N872" s="226"/>
      <c r="O872" s="226"/>
      <c r="P872" s="226"/>
      <c r="Q872" s="226"/>
      <c r="R872" s="226"/>
      <c r="S872" s="226"/>
    </row>
    <row r="873" spans="5:19" s="222" customFormat="1" x14ac:dyDescent="0.2">
      <c r="E873" s="226"/>
      <c r="F873" s="226"/>
      <c r="G873" s="226"/>
      <c r="H873" s="226"/>
      <c r="I873" s="226"/>
      <c r="J873" s="226"/>
      <c r="K873" s="226"/>
      <c r="L873" s="226"/>
      <c r="M873" s="226"/>
      <c r="N873" s="226"/>
      <c r="O873" s="226"/>
      <c r="P873" s="226"/>
      <c r="Q873" s="226"/>
      <c r="R873" s="226"/>
      <c r="S873" s="226"/>
    </row>
    <row r="874" spans="5:19" s="222" customFormat="1" x14ac:dyDescent="0.2">
      <c r="E874" s="226"/>
      <c r="F874" s="226"/>
      <c r="G874" s="226"/>
      <c r="H874" s="226"/>
      <c r="I874" s="226"/>
      <c r="J874" s="226"/>
      <c r="K874" s="226"/>
      <c r="L874" s="226"/>
      <c r="M874" s="226"/>
      <c r="N874" s="226"/>
      <c r="O874" s="226"/>
      <c r="P874" s="226"/>
      <c r="Q874" s="226"/>
      <c r="R874" s="226"/>
      <c r="S874" s="226"/>
    </row>
    <row r="875" spans="5:19" s="222" customFormat="1" x14ac:dyDescent="0.2">
      <c r="E875" s="226"/>
      <c r="F875" s="226"/>
      <c r="G875" s="226"/>
      <c r="H875" s="226"/>
      <c r="I875" s="226"/>
      <c r="J875" s="226"/>
      <c r="K875" s="226"/>
      <c r="L875" s="226"/>
      <c r="M875" s="226"/>
      <c r="N875" s="226"/>
      <c r="O875" s="226"/>
      <c r="P875" s="226"/>
      <c r="Q875" s="226"/>
      <c r="R875" s="226"/>
      <c r="S875" s="226"/>
    </row>
    <row r="876" spans="5:19" s="222" customFormat="1" x14ac:dyDescent="0.2">
      <c r="E876" s="226"/>
      <c r="F876" s="226"/>
      <c r="G876" s="226"/>
      <c r="H876" s="226"/>
      <c r="I876" s="226"/>
      <c r="J876" s="226"/>
      <c r="K876" s="226"/>
      <c r="L876" s="226"/>
      <c r="M876" s="226"/>
      <c r="N876" s="226"/>
      <c r="O876" s="226"/>
      <c r="P876" s="226"/>
      <c r="Q876" s="226"/>
      <c r="R876" s="226"/>
      <c r="S876" s="226"/>
    </row>
    <row r="877" spans="5:19" s="222" customFormat="1" x14ac:dyDescent="0.2">
      <c r="E877" s="226"/>
      <c r="F877" s="226"/>
      <c r="G877" s="226"/>
      <c r="H877" s="226"/>
      <c r="I877" s="226"/>
      <c r="J877" s="226"/>
      <c r="K877" s="226"/>
      <c r="L877" s="226"/>
      <c r="M877" s="226"/>
      <c r="N877" s="226"/>
      <c r="O877" s="226"/>
      <c r="P877" s="226"/>
      <c r="Q877" s="226"/>
      <c r="R877" s="226"/>
      <c r="S877" s="226"/>
    </row>
    <row r="878" spans="5:19" s="222" customFormat="1" x14ac:dyDescent="0.2">
      <c r="E878" s="226"/>
      <c r="F878" s="226"/>
      <c r="G878" s="226"/>
      <c r="H878" s="226"/>
      <c r="I878" s="226"/>
      <c r="J878" s="226"/>
      <c r="K878" s="226"/>
      <c r="L878" s="226"/>
      <c r="M878" s="226"/>
      <c r="N878" s="226"/>
      <c r="O878" s="226"/>
      <c r="P878" s="226"/>
      <c r="Q878" s="226"/>
      <c r="R878" s="226"/>
      <c r="S878" s="226"/>
    </row>
    <row r="879" spans="5:19" s="222" customFormat="1" x14ac:dyDescent="0.2">
      <c r="E879" s="226"/>
      <c r="F879" s="226"/>
      <c r="G879" s="226"/>
      <c r="H879" s="226"/>
      <c r="I879" s="226"/>
      <c r="J879" s="226"/>
      <c r="K879" s="226"/>
      <c r="L879" s="226"/>
      <c r="M879" s="226"/>
      <c r="N879" s="226"/>
      <c r="O879" s="226"/>
      <c r="P879" s="226"/>
      <c r="Q879" s="226"/>
      <c r="R879" s="226"/>
      <c r="S879" s="226"/>
    </row>
    <row r="880" spans="5:19" s="222" customFormat="1" x14ac:dyDescent="0.2">
      <c r="E880" s="226"/>
      <c r="F880" s="226"/>
      <c r="G880" s="226"/>
      <c r="H880" s="226"/>
      <c r="I880" s="226"/>
      <c r="J880" s="226"/>
      <c r="K880" s="226"/>
      <c r="L880" s="226"/>
      <c r="M880" s="226"/>
      <c r="N880" s="226"/>
      <c r="O880" s="226"/>
      <c r="P880" s="226"/>
      <c r="Q880" s="226"/>
      <c r="R880" s="226"/>
      <c r="S880" s="226"/>
    </row>
    <row r="881" spans="5:19" s="222" customFormat="1" x14ac:dyDescent="0.2">
      <c r="E881" s="226"/>
      <c r="F881" s="226"/>
      <c r="G881" s="226"/>
      <c r="H881" s="226"/>
      <c r="I881" s="226"/>
      <c r="J881" s="226"/>
      <c r="K881" s="226"/>
      <c r="L881" s="226"/>
      <c r="M881" s="226"/>
      <c r="N881" s="226"/>
      <c r="O881" s="226"/>
      <c r="P881" s="226"/>
      <c r="Q881" s="226"/>
      <c r="R881" s="226"/>
      <c r="S881" s="226"/>
    </row>
    <row r="882" spans="5:19" s="222" customFormat="1" x14ac:dyDescent="0.2">
      <c r="E882" s="226"/>
      <c r="F882" s="226"/>
      <c r="G882" s="226"/>
      <c r="H882" s="226"/>
      <c r="I882" s="226"/>
      <c r="J882" s="226"/>
      <c r="K882" s="226"/>
      <c r="L882" s="226"/>
      <c r="M882" s="226"/>
      <c r="N882" s="226"/>
      <c r="O882" s="226"/>
      <c r="P882" s="226"/>
      <c r="Q882" s="226"/>
      <c r="R882" s="226"/>
      <c r="S882" s="226"/>
    </row>
    <row r="883" spans="5:19" s="222" customFormat="1" x14ac:dyDescent="0.2">
      <c r="E883" s="226"/>
      <c r="F883" s="226"/>
      <c r="G883" s="226"/>
      <c r="H883" s="226"/>
      <c r="I883" s="226"/>
      <c r="J883" s="226"/>
      <c r="K883" s="226"/>
      <c r="L883" s="226"/>
      <c r="M883" s="226"/>
      <c r="N883" s="226"/>
      <c r="O883" s="226"/>
      <c r="P883" s="226"/>
      <c r="Q883" s="226"/>
      <c r="R883" s="226"/>
      <c r="S883" s="226"/>
    </row>
    <row r="884" spans="5:19" s="222" customFormat="1" x14ac:dyDescent="0.2">
      <c r="E884" s="226"/>
      <c r="F884" s="226"/>
      <c r="G884" s="226"/>
      <c r="H884" s="226"/>
      <c r="I884" s="226"/>
      <c r="J884" s="226"/>
      <c r="K884" s="226"/>
      <c r="L884" s="226"/>
      <c r="M884" s="226"/>
      <c r="N884" s="226"/>
      <c r="O884" s="226"/>
      <c r="P884" s="226"/>
      <c r="Q884" s="226"/>
      <c r="R884" s="226"/>
      <c r="S884" s="226"/>
    </row>
    <row r="885" spans="5:19" s="222" customFormat="1" x14ac:dyDescent="0.2">
      <c r="E885" s="226"/>
      <c r="F885" s="226"/>
      <c r="G885" s="226"/>
      <c r="H885" s="226"/>
      <c r="I885" s="226"/>
      <c r="J885" s="226"/>
      <c r="K885" s="226"/>
      <c r="L885" s="226"/>
      <c r="M885" s="226"/>
      <c r="N885" s="226"/>
      <c r="O885" s="226"/>
      <c r="P885" s="226"/>
      <c r="Q885" s="226"/>
      <c r="R885" s="226"/>
      <c r="S885" s="226"/>
    </row>
    <row r="886" spans="5:19" s="222" customFormat="1" x14ac:dyDescent="0.2">
      <c r="E886" s="226"/>
      <c r="F886" s="226"/>
      <c r="G886" s="226"/>
      <c r="H886" s="226"/>
      <c r="I886" s="226"/>
      <c r="J886" s="226"/>
      <c r="K886" s="226"/>
      <c r="L886" s="226"/>
      <c r="M886" s="226"/>
      <c r="N886" s="226"/>
      <c r="O886" s="226"/>
      <c r="P886" s="226"/>
      <c r="Q886" s="226"/>
      <c r="R886" s="226"/>
      <c r="S886" s="226"/>
    </row>
    <row r="887" spans="5:19" s="222" customFormat="1" x14ac:dyDescent="0.2">
      <c r="E887" s="226"/>
      <c r="F887" s="226"/>
      <c r="G887" s="226"/>
      <c r="H887" s="226"/>
      <c r="I887" s="226"/>
      <c r="J887" s="226"/>
      <c r="K887" s="226"/>
      <c r="L887" s="226"/>
      <c r="M887" s="226"/>
      <c r="N887" s="226"/>
      <c r="O887" s="226"/>
      <c r="P887" s="226"/>
      <c r="Q887" s="226"/>
      <c r="R887" s="226"/>
      <c r="S887" s="226"/>
    </row>
    <row r="888" spans="5:19" s="222" customFormat="1" x14ac:dyDescent="0.2">
      <c r="E888" s="226"/>
      <c r="F888" s="226"/>
      <c r="G888" s="226"/>
      <c r="H888" s="226"/>
      <c r="I888" s="226"/>
      <c r="J888" s="226"/>
      <c r="K888" s="226"/>
      <c r="L888" s="226"/>
      <c r="M888" s="226"/>
      <c r="N888" s="226"/>
      <c r="O888" s="226"/>
      <c r="P888" s="226"/>
      <c r="Q888" s="226"/>
      <c r="R888" s="226"/>
      <c r="S888" s="226"/>
    </row>
    <row r="889" spans="5:19" s="222" customFormat="1" x14ac:dyDescent="0.2">
      <c r="E889" s="226"/>
      <c r="F889" s="226"/>
      <c r="G889" s="226"/>
      <c r="H889" s="226"/>
      <c r="I889" s="226"/>
      <c r="J889" s="226"/>
      <c r="K889" s="226"/>
      <c r="L889" s="226"/>
      <c r="M889" s="226"/>
      <c r="N889" s="226"/>
      <c r="O889" s="226"/>
      <c r="P889" s="226"/>
      <c r="Q889" s="226"/>
      <c r="R889" s="226"/>
      <c r="S889" s="226"/>
    </row>
    <row r="890" spans="5:19" s="222" customFormat="1" x14ac:dyDescent="0.2">
      <c r="E890" s="226"/>
      <c r="F890" s="226"/>
      <c r="G890" s="226"/>
      <c r="H890" s="226"/>
      <c r="I890" s="226"/>
      <c r="J890" s="226"/>
      <c r="K890" s="226"/>
      <c r="L890" s="226"/>
      <c r="M890" s="226"/>
      <c r="N890" s="226"/>
      <c r="O890" s="226"/>
      <c r="P890" s="226"/>
      <c r="Q890" s="226"/>
      <c r="R890" s="226"/>
      <c r="S890" s="226"/>
    </row>
    <row r="891" spans="5:19" s="222" customFormat="1" x14ac:dyDescent="0.2">
      <c r="E891" s="226"/>
      <c r="F891" s="226"/>
      <c r="G891" s="226"/>
      <c r="H891" s="226"/>
      <c r="I891" s="226"/>
      <c r="J891" s="226"/>
      <c r="K891" s="226"/>
      <c r="L891" s="226"/>
      <c r="M891" s="226"/>
      <c r="N891" s="226"/>
      <c r="O891" s="226"/>
      <c r="P891" s="226"/>
      <c r="Q891" s="226"/>
      <c r="R891" s="226"/>
      <c r="S891" s="226"/>
    </row>
    <row r="892" spans="5:19" s="222" customFormat="1" x14ac:dyDescent="0.2">
      <c r="E892" s="226"/>
      <c r="F892" s="226"/>
      <c r="G892" s="226"/>
      <c r="H892" s="226"/>
      <c r="I892" s="226"/>
      <c r="J892" s="226"/>
      <c r="K892" s="226"/>
      <c r="L892" s="226"/>
      <c r="M892" s="226"/>
      <c r="N892" s="226"/>
      <c r="O892" s="226"/>
      <c r="P892" s="226"/>
      <c r="Q892" s="226"/>
      <c r="R892" s="226"/>
      <c r="S892" s="226"/>
    </row>
    <row r="893" spans="5:19" s="222" customFormat="1" x14ac:dyDescent="0.2">
      <c r="E893" s="226"/>
      <c r="F893" s="226"/>
      <c r="G893" s="226"/>
      <c r="H893" s="226"/>
      <c r="I893" s="226"/>
      <c r="J893" s="226"/>
      <c r="K893" s="226"/>
      <c r="L893" s="226"/>
      <c r="M893" s="226"/>
      <c r="N893" s="226"/>
      <c r="O893" s="226"/>
      <c r="P893" s="226"/>
      <c r="Q893" s="226"/>
      <c r="R893" s="226"/>
      <c r="S893" s="226"/>
    </row>
    <row r="894" spans="5:19" s="222" customFormat="1" x14ac:dyDescent="0.2">
      <c r="E894" s="226"/>
      <c r="F894" s="226"/>
      <c r="G894" s="226"/>
      <c r="H894" s="226"/>
      <c r="I894" s="226"/>
      <c r="J894" s="226"/>
      <c r="K894" s="226"/>
      <c r="L894" s="226"/>
      <c r="M894" s="226"/>
      <c r="N894" s="226"/>
      <c r="O894" s="226"/>
      <c r="P894" s="226"/>
      <c r="Q894" s="226"/>
      <c r="R894" s="226"/>
      <c r="S894" s="226"/>
    </row>
    <row r="895" spans="5:19" s="222" customFormat="1" x14ac:dyDescent="0.2">
      <c r="E895" s="226"/>
      <c r="F895" s="226"/>
      <c r="G895" s="226"/>
      <c r="H895" s="226"/>
      <c r="I895" s="226"/>
      <c r="J895" s="226"/>
      <c r="K895" s="226"/>
      <c r="L895" s="226"/>
      <c r="M895" s="226"/>
      <c r="N895" s="226"/>
      <c r="O895" s="226"/>
      <c r="P895" s="226"/>
      <c r="Q895" s="226"/>
      <c r="R895" s="226"/>
      <c r="S895" s="226"/>
    </row>
    <row r="896" spans="5:19" s="222" customFormat="1" x14ac:dyDescent="0.2">
      <c r="E896" s="226"/>
      <c r="F896" s="226"/>
      <c r="G896" s="226"/>
      <c r="H896" s="226"/>
      <c r="I896" s="226"/>
      <c r="J896" s="226"/>
      <c r="K896" s="226"/>
      <c r="L896" s="226"/>
      <c r="M896" s="226"/>
      <c r="N896" s="226"/>
      <c r="O896" s="226"/>
      <c r="P896" s="226"/>
      <c r="Q896" s="226"/>
      <c r="R896" s="226"/>
      <c r="S896" s="226"/>
    </row>
    <row r="897" spans="5:19" s="222" customFormat="1" x14ac:dyDescent="0.2">
      <c r="E897" s="226"/>
      <c r="F897" s="226"/>
      <c r="G897" s="226"/>
      <c r="H897" s="226"/>
      <c r="I897" s="226"/>
      <c r="J897" s="226"/>
      <c r="K897" s="226"/>
      <c r="L897" s="226"/>
      <c r="M897" s="226"/>
      <c r="N897" s="226"/>
      <c r="O897" s="226"/>
      <c r="P897" s="226"/>
      <c r="Q897" s="226"/>
      <c r="R897" s="226"/>
      <c r="S897" s="226"/>
    </row>
    <row r="898" spans="5:19" s="222" customFormat="1" x14ac:dyDescent="0.2">
      <c r="E898" s="226"/>
      <c r="F898" s="226"/>
      <c r="G898" s="226"/>
      <c r="H898" s="226"/>
      <c r="I898" s="226"/>
      <c r="J898" s="226"/>
      <c r="K898" s="226"/>
      <c r="L898" s="226"/>
      <c r="M898" s="226"/>
      <c r="N898" s="226"/>
      <c r="O898" s="226"/>
      <c r="P898" s="226"/>
      <c r="Q898" s="226"/>
      <c r="R898" s="226"/>
      <c r="S898" s="226"/>
    </row>
    <row r="899" spans="5:19" s="222" customFormat="1" x14ac:dyDescent="0.2">
      <c r="E899" s="226"/>
      <c r="F899" s="226"/>
      <c r="G899" s="226"/>
      <c r="H899" s="226"/>
      <c r="I899" s="226"/>
      <c r="J899" s="226"/>
      <c r="K899" s="226"/>
      <c r="L899" s="226"/>
      <c r="M899" s="226"/>
      <c r="N899" s="226"/>
      <c r="O899" s="226"/>
      <c r="P899" s="226"/>
      <c r="Q899" s="226"/>
      <c r="R899" s="226"/>
      <c r="S899" s="226"/>
    </row>
    <row r="900" spans="5:19" s="222" customFormat="1" x14ac:dyDescent="0.2">
      <c r="E900" s="226"/>
      <c r="F900" s="226"/>
      <c r="G900" s="226"/>
      <c r="H900" s="226"/>
      <c r="I900" s="226"/>
      <c r="J900" s="226"/>
      <c r="K900" s="226"/>
      <c r="L900" s="226"/>
      <c r="M900" s="226"/>
      <c r="N900" s="226"/>
      <c r="O900" s="226"/>
      <c r="P900" s="226"/>
      <c r="Q900" s="226"/>
      <c r="R900" s="226"/>
      <c r="S900" s="226"/>
    </row>
    <row r="901" spans="5:19" s="222" customFormat="1" x14ac:dyDescent="0.2">
      <c r="E901" s="226"/>
      <c r="F901" s="226"/>
      <c r="G901" s="226"/>
      <c r="H901" s="226"/>
      <c r="I901" s="226"/>
      <c r="J901" s="226"/>
      <c r="K901" s="226"/>
      <c r="L901" s="226"/>
      <c r="M901" s="226"/>
      <c r="N901" s="226"/>
      <c r="O901" s="226"/>
      <c r="P901" s="226"/>
      <c r="Q901" s="226"/>
      <c r="R901" s="226"/>
      <c r="S901" s="226"/>
    </row>
    <row r="902" spans="5:19" s="222" customFormat="1" x14ac:dyDescent="0.2">
      <c r="E902" s="226"/>
      <c r="F902" s="226"/>
      <c r="G902" s="226"/>
      <c r="H902" s="226"/>
      <c r="I902" s="226"/>
      <c r="J902" s="226"/>
      <c r="K902" s="226"/>
      <c r="L902" s="226"/>
      <c r="M902" s="226"/>
      <c r="N902" s="226"/>
      <c r="O902" s="226"/>
      <c r="P902" s="226"/>
      <c r="Q902" s="226"/>
      <c r="R902" s="226"/>
      <c r="S902" s="226"/>
    </row>
    <row r="903" spans="5:19" s="222" customFormat="1" x14ac:dyDescent="0.2">
      <c r="E903" s="226"/>
      <c r="F903" s="226"/>
      <c r="G903" s="226"/>
      <c r="H903" s="226"/>
      <c r="I903" s="226"/>
      <c r="J903" s="226"/>
      <c r="K903" s="226"/>
      <c r="L903" s="226"/>
      <c r="M903" s="226"/>
      <c r="N903" s="226"/>
      <c r="O903" s="226"/>
      <c r="P903" s="226"/>
      <c r="Q903" s="226"/>
      <c r="R903" s="226"/>
      <c r="S903" s="226"/>
    </row>
    <row r="904" spans="5:19" s="222" customFormat="1" x14ac:dyDescent="0.2">
      <c r="E904" s="226"/>
      <c r="F904" s="226"/>
      <c r="G904" s="226"/>
      <c r="H904" s="226"/>
      <c r="I904" s="226"/>
      <c r="J904" s="226"/>
      <c r="K904" s="226"/>
      <c r="L904" s="226"/>
      <c r="M904" s="226"/>
      <c r="N904" s="226"/>
      <c r="O904" s="226"/>
      <c r="P904" s="226"/>
      <c r="Q904" s="226"/>
      <c r="R904" s="226"/>
      <c r="S904" s="226"/>
    </row>
    <row r="905" spans="5:19" s="222" customFormat="1" x14ac:dyDescent="0.2">
      <c r="E905" s="226"/>
      <c r="F905" s="226"/>
      <c r="G905" s="226"/>
      <c r="H905" s="226"/>
      <c r="I905" s="226"/>
      <c r="J905" s="226"/>
      <c r="K905" s="226"/>
      <c r="L905" s="226"/>
      <c r="M905" s="226"/>
      <c r="N905" s="226"/>
      <c r="O905" s="226"/>
      <c r="P905" s="226"/>
      <c r="Q905" s="226"/>
      <c r="R905" s="226"/>
      <c r="S905" s="226"/>
    </row>
    <row r="906" spans="5:19" s="222" customFormat="1" x14ac:dyDescent="0.2">
      <c r="E906" s="226"/>
      <c r="F906" s="226"/>
      <c r="G906" s="226"/>
      <c r="H906" s="226"/>
      <c r="I906" s="226"/>
      <c r="J906" s="226"/>
      <c r="K906" s="226"/>
      <c r="L906" s="226"/>
      <c r="M906" s="226"/>
      <c r="N906" s="226"/>
      <c r="O906" s="226"/>
      <c r="P906" s="226"/>
      <c r="Q906" s="226"/>
      <c r="R906" s="226"/>
      <c r="S906" s="226"/>
    </row>
    <row r="907" spans="5:19" s="222" customFormat="1" x14ac:dyDescent="0.2">
      <c r="E907" s="226"/>
      <c r="F907" s="226"/>
      <c r="G907" s="226"/>
      <c r="H907" s="226"/>
      <c r="I907" s="226"/>
      <c r="J907" s="226"/>
      <c r="K907" s="226"/>
      <c r="L907" s="226"/>
      <c r="M907" s="226"/>
      <c r="N907" s="226"/>
      <c r="O907" s="226"/>
      <c r="P907" s="226"/>
      <c r="Q907" s="226"/>
      <c r="R907" s="226"/>
      <c r="S907" s="226"/>
    </row>
    <row r="908" spans="5:19" s="222" customFormat="1" x14ac:dyDescent="0.2">
      <c r="E908" s="226"/>
      <c r="F908" s="226"/>
      <c r="G908" s="226"/>
      <c r="H908" s="226"/>
      <c r="I908" s="226"/>
      <c r="J908" s="226"/>
      <c r="K908" s="226"/>
      <c r="L908" s="226"/>
      <c r="M908" s="226"/>
      <c r="N908" s="226"/>
      <c r="O908" s="226"/>
      <c r="P908" s="226"/>
      <c r="Q908" s="226"/>
      <c r="R908" s="226"/>
      <c r="S908" s="226"/>
    </row>
    <row r="909" spans="5:19" s="222" customFormat="1" x14ac:dyDescent="0.2">
      <c r="E909" s="226"/>
      <c r="F909" s="226"/>
      <c r="G909" s="226"/>
      <c r="H909" s="226"/>
      <c r="I909" s="226"/>
      <c r="J909" s="226"/>
      <c r="K909" s="226"/>
      <c r="L909" s="226"/>
      <c r="M909" s="226"/>
      <c r="N909" s="226"/>
      <c r="O909" s="226"/>
      <c r="P909" s="226"/>
      <c r="Q909" s="226"/>
      <c r="R909" s="226"/>
      <c r="S909" s="226"/>
    </row>
    <row r="910" spans="5:19" s="222" customFormat="1" x14ac:dyDescent="0.2">
      <c r="E910" s="226"/>
      <c r="F910" s="226"/>
      <c r="G910" s="226"/>
      <c r="H910" s="226"/>
      <c r="I910" s="226"/>
      <c r="J910" s="226"/>
      <c r="K910" s="226"/>
      <c r="L910" s="226"/>
      <c r="M910" s="226"/>
      <c r="N910" s="226"/>
      <c r="O910" s="226"/>
      <c r="P910" s="226"/>
      <c r="Q910" s="226"/>
      <c r="R910" s="226"/>
      <c r="S910" s="226"/>
    </row>
    <row r="911" spans="5:19" s="222" customFormat="1" x14ac:dyDescent="0.2">
      <c r="E911" s="226"/>
      <c r="F911" s="226"/>
      <c r="G911" s="226"/>
      <c r="H911" s="226"/>
      <c r="I911" s="226"/>
      <c r="J911" s="226"/>
      <c r="K911" s="226"/>
      <c r="L911" s="226"/>
      <c r="M911" s="226"/>
      <c r="N911" s="226"/>
      <c r="O911" s="226"/>
      <c r="P911" s="226"/>
      <c r="Q911" s="226"/>
      <c r="R911" s="226"/>
      <c r="S911" s="226"/>
    </row>
    <row r="912" spans="5:19" s="222" customFormat="1" x14ac:dyDescent="0.2">
      <c r="E912" s="226"/>
      <c r="F912" s="226"/>
      <c r="G912" s="226"/>
      <c r="H912" s="226"/>
      <c r="I912" s="226"/>
      <c r="J912" s="226"/>
      <c r="K912" s="226"/>
      <c r="L912" s="226"/>
      <c r="M912" s="226"/>
      <c r="N912" s="226"/>
      <c r="O912" s="226"/>
      <c r="P912" s="226"/>
      <c r="Q912" s="226"/>
      <c r="R912" s="226"/>
      <c r="S912" s="226"/>
    </row>
    <row r="913" spans="5:19" s="222" customFormat="1" x14ac:dyDescent="0.2">
      <c r="E913" s="226"/>
      <c r="F913" s="226"/>
      <c r="G913" s="226"/>
      <c r="H913" s="226"/>
      <c r="I913" s="226"/>
      <c r="J913" s="226"/>
      <c r="K913" s="226"/>
      <c r="L913" s="226"/>
      <c r="M913" s="226"/>
      <c r="N913" s="226"/>
      <c r="O913" s="226"/>
      <c r="P913" s="226"/>
      <c r="Q913" s="226"/>
      <c r="R913" s="226"/>
      <c r="S913" s="226"/>
    </row>
    <row r="914" spans="5:19" s="222" customFormat="1" x14ac:dyDescent="0.2">
      <c r="E914" s="226"/>
      <c r="F914" s="226"/>
      <c r="G914" s="226"/>
      <c r="H914" s="226"/>
      <c r="I914" s="226"/>
      <c r="J914" s="226"/>
      <c r="K914" s="226"/>
      <c r="L914" s="226"/>
      <c r="M914" s="226"/>
      <c r="N914" s="226"/>
      <c r="O914" s="226"/>
      <c r="P914" s="226"/>
      <c r="Q914" s="226"/>
      <c r="R914" s="226"/>
      <c r="S914" s="226"/>
    </row>
    <row r="915" spans="5:19" s="222" customFormat="1" x14ac:dyDescent="0.2">
      <c r="E915" s="226"/>
      <c r="F915" s="226"/>
      <c r="G915" s="226"/>
      <c r="H915" s="226"/>
      <c r="I915" s="226"/>
      <c r="J915" s="226"/>
      <c r="K915" s="226"/>
      <c r="L915" s="226"/>
      <c r="M915" s="226"/>
      <c r="N915" s="226"/>
      <c r="O915" s="226"/>
      <c r="P915" s="226"/>
      <c r="Q915" s="226"/>
      <c r="R915" s="226"/>
      <c r="S915" s="226"/>
    </row>
    <row r="916" spans="5:19" s="222" customFormat="1" x14ac:dyDescent="0.2">
      <c r="E916" s="226"/>
      <c r="F916" s="226"/>
      <c r="G916" s="226"/>
      <c r="H916" s="226"/>
      <c r="I916" s="226"/>
      <c r="J916" s="226"/>
      <c r="K916" s="226"/>
      <c r="L916" s="226"/>
      <c r="M916" s="226"/>
      <c r="N916" s="226"/>
      <c r="O916" s="226"/>
      <c r="P916" s="226"/>
      <c r="Q916" s="226"/>
      <c r="R916" s="226"/>
      <c r="S916" s="226"/>
    </row>
    <row r="917" spans="5:19" s="222" customFormat="1" x14ac:dyDescent="0.2">
      <c r="E917" s="226"/>
      <c r="F917" s="226"/>
      <c r="G917" s="226"/>
      <c r="H917" s="226"/>
      <c r="I917" s="226"/>
      <c r="J917" s="226"/>
      <c r="K917" s="226"/>
      <c r="L917" s="226"/>
      <c r="M917" s="226"/>
      <c r="N917" s="226"/>
      <c r="O917" s="226"/>
      <c r="P917" s="226"/>
      <c r="Q917" s="226"/>
      <c r="R917" s="226"/>
      <c r="S917" s="226"/>
    </row>
    <row r="918" spans="5:19" s="222" customFormat="1" x14ac:dyDescent="0.2">
      <c r="E918" s="226"/>
      <c r="F918" s="226"/>
      <c r="G918" s="226"/>
      <c r="H918" s="226"/>
      <c r="I918" s="226"/>
      <c r="J918" s="226"/>
      <c r="K918" s="226"/>
      <c r="L918" s="226"/>
      <c r="M918" s="226"/>
      <c r="N918" s="226"/>
      <c r="O918" s="226"/>
      <c r="P918" s="226"/>
      <c r="Q918" s="226"/>
      <c r="R918" s="226"/>
      <c r="S918" s="226"/>
    </row>
    <row r="919" spans="5:19" s="222" customFormat="1" x14ac:dyDescent="0.2">
      <c r="E919" s="226"/>
      <c r="F919" s="226"/>
      <c r="G919" s="226"/>
      <c r="H919" s="226"/>
      <c r="I919" s="226"/>
      <c r="J919" s="226"/>
      <c r="K919" s="226"/>
      <c r="L919" s="226"/>
      <c r="M919" s="226"/>
      <c r="N919" s="226"/>
      <c r="O919" s="226"/>
      <c r="P919" s="226"/>
      <c r="Q919" s="226"/>
      <c r="R919" s="226"/>
      <c r="S919" s="226"/>
    </row>
    <row r="920" spans="5:19" s="222" customFormat="1" x14ac:dyDescent="0.2">
      <c r="E920" s="226"/>
      <c r="F920" s="226"/>
      <c r="G920" s="226"/>
      <c r="H920" s="226"/>
      <c r="I920" s="226"/>
      <c r="J920" s="226"/>
      <c r="K920" s="226"/>
      <c r="L920" s="226"/>
      <c r="M920" s="226"/>
      <c r="N920" s="226"/>
      <c r="O920" s="226"/>
      <c r="P920" s="226"/>
      <c r="Q920" s="226"/>
      <c r="R920" s="226"/>
      <c r="S920" s="226"/>
    </row>
    <row r="921" spans="5:19" s="222" customFormat="1" x14ac:dyDescent="0.2">
      <c r="E921" s="226"/>
      <c r="F921" s="226"/>
      <c r="G921" s="226"/>
      <c r="H921" s="226"/>
      <c r="I921" s="226"/>
      <c r="J921" s="226"/>
      <c r="K921" s="226"/>
      <c r="L921" s="226"/>
      <c r="M921" s="226"/>
      <c r="N921" s="226"/>
      <c r="O921" s="226"/>
      <c r="P921" s="226"/>
      <c r="Q921" s="226"/>
      <c r="R921" s="226"/>
      <c r="S921" s="226"/>
    </row>
    <row r="922" spans="5:19" s="222" customFormat="1" x14ac:dyDescent="0.2">
      <c r="E922" s="226"/>
      <c r="F922" s="226"/>
      <c r="G922" s="226"/>
      <c r="H922" s="226"/>
      <c r="I922" s="226"/>
      <c r="J922" s="226"/>
      <c r="K922" s="226"/>
      <c r="L922" s="226"/>
      <c r="M922" s="226"/>
      <c r="N922" s="226"/>
      <c r="O922" s="226"/>
      <c r="P922" s="226"/>
      <c r="Q922" s="226"/>
      <c r="R922" s="226"/>
      <c r="S922" s="226"/>
    </row>
    <row r="923" spans="5:19" s="222" customFormat="1" x14ac:dyDescent="0.2">
      <c r="E923" s="226"/>
      <c r="F923" s="226"/>
      <c r="G923" s="226"/>
      <c r="H923" s="226"/>
      <c r="I923" s="226"/>
      <c r="J923" s="226"/>
      <c r="K923" s="226"/>
      <c r="L923" s="226"/>
      <c r="M923" s="226"/>
      <c r="N923" s="226"/>
      <c r="O923" s="226"/>
      <c r="P923" s="226"/>
      <c r="Q923" s="226"/>
      <c r="R923" s="226"/>
      <c r="S923" s="226"/>
    </row>
    <row r="924" spans="5:19" s="222" customFormat="1" x14ac:dyDescent="0.2">
      <c r="E924" s="226"/>
      <c r="F924" s="226"/>
      <c r="G924" s="226"/>
      <c r="H924" s="226"/>
      <c r="I924" s="226"/>
      <c r="J924" s="226"/>
      <c r="K924" s="226"/>
      <c r="L924" s="226"/>
      <c r="M924" s="226"/>
      <c r="N924" s="226"/>
      <c r="O924" s="226"/>
      <c r="P924" s="226"/>
      <c r="Q924" s="226"/>
      <c r="R924" s="226"/>
      <c r="S924" s="226"/>
    </row>
    <row r="925" spans="5:19" s="222" customFormat="1" x14ac:dyDescent="0.2">
      <c r="E925" s="226"/>
      <c r="F925" s="226"/>
      <c r="G925" s="226"/>
      <c r="H925" s="226"/>
      <c r="I925" s="226"/>
      <c r="J925" s="226"/>
      <c r="K925" s="226"/>
      <c r="L925" s="226"/>
      <c r="M925" s="226"/>
      <c r="N925" s="226"/>
      <c r="O925" s="226"/>
      <c r="P925" s="226"/>
      <c r="Q925" s="226"/>
      <c r="R925" s="226"/>
      <c r="S925" s="226"/>
    </row>
    <row r="926" spans="5:19" s="222" customFormat="1" x14ac:dyDescent="0.2">
      <c r="E926" s="226"/>
      <c r="F926" s="226"/>
      <c r="G926" s="226"/>
      <c r="H926" s="226"/>
      <c r="I926" s="226"/>
      <c r="J926" s="226"/>
      <c r="K926" s="226"/>
      <c r="L926" s="226"/>
      <c r="M926" s="226"/>
      <c r="N926" s="226"/>
      <c r="O926" s="226"/>
      <c r="P926" s="226"/>
      <c r="Q926" s="226"/>
      <c r="R926" s="226"/>
      <c r="S926" s="226"/>
    </row>
    <row r="927" spans="5:19" s="222" customFormat="1" x14ac:dyDescent="0.2">
      <c r="E927" s="226"/>
      <c r="F927" s="226"/>
      <c r="G927" s="226"/>
      <c r="H927" s="226"/>
      <c r="I927" s="226"/>
      <c r="J927" s="226"/>
      <c r="K927" s="226"/>
      <c r="L927" s="226"/>
      <c r="M927" s="226"/>
      <c r="N927" s="226"/>
      <c r="O927" s="226"/>
      <c r="P927" s="226"/>
      <c r="Q927" s="226"/>
      <c r="R927" s="226"/>
      <c r="S927" s="226"/>
    </row>
    <row r="928" spans="5:19" s="222" customFormat="1" x14ac:dyDescent="0.2">
      <c r="E928" s="226"/>
      <c r="F928" s="226"/>
      <c r="G928" s="226"/>
      <c r="H928" s="226"/>
      <c r="I928" s="226"/>
      <c r="J928" s="226"/>
      <c r="K928" s="226"/>
      <c r="L928" s="226"/>
      <c r="M928" s="226"/>
      <c r="N928" s="226"/>
      <c r="O928" s="226"/>
      <c r="P928" s="226"/>
      <c r="Q928" s="226"/>
      <c r="R928" s="226"/>
      <c r="S928" s="226"/>
    </row>
    <row r="929" spans="5:19" s="222" customFormat="1" x14ac:dyDescent="0.2">
      <c r="E929" s="226"/>
      <c r="F929" s="226"/>
      <c r="G929" s="226"/>
      <c r="H929" s="226"/>
      <c r="I929" s="226"/>
      <c r="J929" s="226"/>
      <c r="K929" s="226"/>
      <c r="L929" s="226"/>
      <c r="M929" s="226"/>
      <c r="N929" s="226"/>
      <c r="O929" s="226"/>
      <c r="P929" s="226"/>
      <c r="Q929" s="226"/>
      <c r="R929" s="226"/>
      <c r="S929" s="226"/>
    </row>
    <row r="930" spans="5:19" s="222" customFormat="1" x14ac:dyDescent="0.2">
      <c r="E930" s="226"/>
      <c r="F930" s="226"/>
      <c r="G930" s="226"/>
      <c r="H930" s="226"/>
      <c r="I930" s="226"/>
      <c r="J930" s="226"/>
      <c r="K930" s="226"/>
      <c r="L930" s="226"/>
      <c r="M930" s="226"/>
      <c r="N930" s="226"/>
      <c r="O930" s="226"/>
      <c r="P930" s="226"/>
      <c r="Q930" s="226"/>
      <c r="R930" s="226"/>
      <c r="S930" s="226"/>
    </row>
    <row r="931" spans="5:19" s="222" customFormat="1" x14ac:dyDescent="0.2">
      <c r="E931" s="226"/>
      <c r="F931" s="226"/>
      <c r="G931" s="226"/>
      <c r="H931" s="226"/>
      <c r="I931" s="226"/>
      <c r="J931" s="226"/>
      <c r="K931" s="226"/>
      <c r="L931" s="226"/>
      <c r="M931" s="226"/>
      <c r="N931" s="226"/>
      <c r="O931" s="226"/>
      <c r="P931" s="226"/>
      <c r="Q931" s="226"/>
      <c r="R931" s="226"/>
      <c r="S931" s="226"/>
    </row>
    <row r="932" spans="5:19" s="222" customFormat="1" x14ac:dyDescent="0.2">
      <c r="E932" s="226"/>
      <c r="F932" s="226"/>
      <c r="G932" s="226"/>
      <c r="H932" s="226"/>
      <c r="I932" s="226"/>
      <c r="J932" s="226"/>
      <c r="K932" s="226"/>
      <c r="L932" s="226"/>
      <c r="M932" s="226"/>
      <c r="N932" s="226"/>
      <c r="O932" s="226"/>
      <c r="P932" s="226"/>
      <c r="Q932" s="226"/>
      <c r="R932" s="226"/>
      <c r="S932" s="226"/>
    </row>
    <row r="933" spans="5:19" s="222" customFormat="1" x14ac:dyDescent="0.2">
      <c r="E933" s="226"/>
      <c r="F933" s="226"/>
      <c r="G933" s="226"/>
      <c r="H933" s="226"/>
      <c r="I933" s="226"/>
      <c r="J933" s="226"/>
      <c r="K933" s="226"/>
      <c r="L933" s="226"/>
      <c r="M933" s="226"/>
      <c r="N933" s="226"/>
      <c r="O933" s="226"/>
      <c r="P933" s="226"/>
      <c r="Q933" s="226"/>
      <c r="R933" s="226"/>
      <c r="S933" s="226"/>
    </row>
    <row r="934" spans="5:19" s="222" customFormat="1" x14ac:dyDescent="0.2">
      <c r="E934" s="226"/>
      <c r="F934" s="226"/>
      <c r="G934" s="226"/>
      <c r="H934" s="226"/>
      <c r="I934" s="226"/>
      <c r="J934" s="226"/>
      <c r="K934" s="226"/>
      <c r="L934" s="226"/>
      <c r="M934" s="226"/>
      <c r="N934" s="226"/>
      <c r="O934" s="226"/>
      <c r="P934" s="226"/>
      <c r="Q934" s="226"/>
      <c r="R934" s="226"/>
      <c r="S934" s="226"/>
    </row>
    <row r="935" spans="5:19" s="222" customFormat="1" x14ac:dyDescent="0.2">
      <c r="E935" s="226"/>
      <c r="F935" s="226"/>
      <c r="G935" s="226"/>
      <c r="H935" s="226"/>
      <c r="I935" s="226"/>
      <c r="J935" s="226"/>
      <c r="K935" s="226"/>
      <c r="L935" s="226"/>
      <c r="M935" s="226"/>
      <c r="N935" s="226"/>
      <c r="O935" s="226"/>
      <c r="P935" s="226"/>
      <c r="Q935" s="226"/>
      <c r="R935" s="226"/>
      <c r="S935" s="226"/>
    </row>
    <row r="936" spans="5:19" s="222" customFormat="1" x14ac:dyDescent="0.2">
      <c r="E936" s="226"/>
      <c r="F936" s="226"/>
      <c r="G936" s="226"/>
      <c r="H936" s="226"/>
      <c r="I936" s="226"/>
      <c r="J936" s="226"/>
      <c r="K936" s="226"/>
      <c r="L936" s="226"/>
      <c r="M936" s="226"/>
      <c r="N936" s="226"/>
      <c r="O936" s="226"/>
      <c r="P936" s="226"/>
      <c r="Q936" s="226"/>
      <c r="R936" s="226"/>
      <c r="S936" s="226"/>
    </row>
    <row r="937" spans="5:19" s="222" customFormat="1" x14ac:dyDescent="0.2">
      <c r="E937" s="226"/>
      <c r="F937" s="226"/>
      <c r="G937" s="226"/>
      <c r="H937" s="226"/>
      <c r="I937" s="226"/>
      <c r="J937" s="226"/>
      <c r="K937" s="226"/>
      <c r="L937" s="226"/>
      <c r="M937" s="226"/>
      <c r="N937" s="226"/>
      <c r="O937" s="226"/>
      <c r="P937" s="226"/>
      <c r="Q937" s="226"/>
      <c r="R937" s="226"/>
      <c r="S937" s="226"/>
    </row>
    <row r="938" spans="5:19" s="222" customFormat="1" x14ac:dyDescent="0.2">
      <c r="E938" s="226"/>
      <c r="F938" s="226"/>
      <c r="G938" s="226"/>
      <c r="H938" s="226"/>
      <c r="I938" s="226"/>
      <c r="J938" s="226"/>
      <c r="K938" s="226"/>
      <c r="L938" s="226"/>
      <c r="M938" s="226"/>
      <c r="N938" s="226"/>
      <c r="O938" s="226"/>
      <c r="P938" s="226"/>
      <c r="Q938" s="226"/>
      <c r="R938" s="226"/>
      <c r="S938" s="226"/>
    </row>
    <row r="939" spans="5:19" s="222" customFormat="1" x14ac:dyDescent="0.2">
      <c r="E939" s="226"/>
      <c r="F939" s="226"/>
      <c r="G939" s="226"/>
      <c r="H939" s="226"/>
      <c r="I939" s="226"/>
      <c r="J939" s="226"/>
      <c r="K939" s="226"/>
      <c r="L939" s="226"/>
      <c r="M939" s="226"/>
      <c r="N939" s="226"/>
      <c r="O939" s="226"/>
      <c r="P939" s="226"/>
      <c r="Q939" s="226"/>
      <c r="R939" s="226"/>
      <c r="S939" s="226"/>
    </row>
    <row r="940" spans="5:19" s="222" customFormat="1" x14ac:dyDescent="0.2">
      <c r="E940" s="226"/>
      <c r="F940" s="226"/>
      <c r="G940" s="226"/>
      <c r="H940" s="226"/>
      <c r="I940" s="226"/>
      <c r="J940" s="226"/>
      <c r="K940" s="226"/>
      <c r="L940" s="226"/>
      <c r="M940" s="226"/>
      <c r="N940" s="226"/>
      <c r="O940" s="226"/>
      <c r="P940" s="226"/>
      <c r="Q940" s="226"/>
      <c r="R940" s="226"/>
      <c r="S940" s="226"/>
    </row>
    <row r="941" spans="5:19" s="222" customFormat="1" x14ac:dyDescent="0.2">
      <c r="E941" s="226"/>
      <c r="F941" s="226"/>
      <c r="G941" s="226"/>
      <c r="H941" s="226"/>
      <c r="I941" s="226"/>
      <c r="J941" s="226"/>
      <c r="K941" s="226"/>
      <c r="L941" s="226"/>
      <c r="M941" s="226"/>
      <c r="N941" s="226"/>
      <c r="O941" s="226"/>
      <c r="P941" s="226"/>
      <c r="Q941" s="226"/>
      <c r="R941" s="226"/>
      <c r="S941" s="226"/>
    </row>
    <row r="942" spans="5:19" s="222" customFormat="1" x14ac:dyDescent="0.2">
      <c r="E942" s="226"/>
      <c r="F942" s="226"/>
      <c r="G942" s="226"/>
      <c r="H942" s="226"/>
      <c r="I942" s="226"/>
      <c r="J942" s="226"/>
      <c r="K942" s="226"/>
      <c r="L942" s="226"/>
      <c r="M942" s="226"/>
      <c r="N942" s="226"/>
      <c r="O942" s="226"/>
      <c r="P942" s="226"/>
      <c r="Q942" s="226"/>
      <c r="R942" s="226"/>
      <c r="S942" s="226"/>
    </row>
    <row r="943" spans="5:19" s="222" customFormat="1" x14ac:dyDescent="0.2">
      <c r="E943" s="226"/>
      <c r="F943" s="226"/>
      <c r="G943" s="226"/>
      <c r="H943" s="226"/>
      <c r="I943" s="226"/>
      <c r="J943" s="226"/>
      <c r="K943" s="226"/>
      <c r="L943" s="226"/>
      <c r="M943" s="226"/>
      <c r="N943" s="226"/>
      <c r="O943" s="226"/>
      <c r="P943" s="226"/>
      <c r="Q943" s="226"/>
      <c r="R943" s="226"/>
      <c r="S943" s="226"/>
    </row>
    <row r="944" spans="5:19" s="222" customFormat="1" x14ac:dyDescent="0.2">
      <c r="E944" s="226"/>
      <c r="F944" s="226"/>
      <c r="G944" s="226"/>
      <c r="H944" s="226"/>
      <c r="I944" s="226"/>
      <c r="J944" s="226"/>
      <c r="K944" s="226"/>
      <c r="L944" s="226"/>
      <c r="M944" s="226"/>
      <c r="N944" s="226"/>
      <c r="O944" s="226"/>
      <c r="P944" s="226"/>
      <c r="Q944" s="226"/>
      <c r="R944" s="226"/>
      <c r="S944" s="226"/>
    </row>
    <row r="945" spans="5:19" s="222" customFormat="1" x14ac:dyDescent="0.2">
      <c r="E945" s="226"/>
      <c r="F945" s="226"/>
      <c r="G945" s="226"/>
      <c r="H945" s="226"/>
      <c r="I945" s="226"/>
      <c r="J945" s="226"/>
      <c r="K945" s="226"/>
      <c r="L945" s="226"/>
      <c r="M945" s="226"/>
      <c r="N945" s="226"/>
      <c r="O945" s="226"/>
      <c r="P945" s="226"/>
      <c r="Q945" s="226"/>
      <c r="R945" s="226"/>
      <c r="S945" s="226"/>
    </row>
    <row r="946" spans="5:19" s="222" customFormat="1" x14ac:dyDescent="0.2">
      <c r="E946" s="226"/>
      <c r="F946" s="226"/>
      <c r="G946" s="226"/>
      <c r="H946" s="226"/>
      <c r="I946" s="226"/>
      <c r="J946" s="226"/>
      <c r="K946" s="226"/>
      <c r="L946" s="226"/>
      <c r="M946" s="226"/>
      <c r="N946" s="226"/>
      <c r="O946" s="226"/>
      <c r="P946" s="226"/>
      <c r="Q946" s="226"/>
      <c r="R946" s="226"/>
      <c r="S946" s="226"/>
    </row>
    <row r="947" spans="5:19" s="222" customFormat="1" x14ac:dyDescent="0.2">
      <c r="E947" s="226"/>
      <c r="F947" s="226"/>
      <c r="G947" s="226"/>
      <c r="H947" s="226"/>
      <c r="I947" s="226"/>
      <c r="J947" s="226"/>
      <c r="K947" s="226"/>
      <c r="L947" s="226"/>
      <c r="M947" s="226"/>
      <c r="N947" s="226"/>
      <c r="O947" s="226"/>
      <c r="P947" s="226"/>
      <c r="Q947" s="226"/>
      <c r="R947" s="226"/>
      <c r="S947" s="226"/>
    </row>
    <row r="948" spans="5:19" s="222" customFormat="1" x14ac:dyDescent="0.2">
      <c r="E948" s="226"/>
      <c r="F948" s="226"/>
      <c r="G948" s="226"/>
      <c r="H948" s="226"/>
      <c r="I948" s="226"/>
      <c r="J948" s="226"/>
      <c r="K948" s="226"/>
      <c r="L948" s="226"/>
      <c r="M948" s="226"/>
      <c r="N948" s="226"/>
      <c r="O948" s="226"/>
      <c r="P948" s="226"/>
      <c r="Q948" s="226"/>
      <c r="R948" s="226"/>
      <c r="S948" s="226"/>
    </row>
    <row r="949" spans="5:19" s="222" customFormat="1" x14ac:dyDescent="0.2">
      <c r="E949" s="226"/>
      <c r="F949" s="226"/>
      <c r="G949" s="226"/>
      <c r="H949" s="226"/>
      <c r="I949" s="226"/>
      <c r="J949" s="226"/>
      <c r="K949" s="226"/>
      <c r="L949" s="226"/>
      <c r="M949" s="226"/>
      <c r="N949" s="226"/>
      <c r="O949" s="226"/>
      <c r="P949" s="226"/>
      <c r="Q949" s="226"/>
      <c r="R949" s="226"/>
      <c r="S949" s="226"/>
    </row>
    <row r="950" spans="5:19" s="222" customFormat="1" x14ac:dyDescent="0.2">
      <c r="E950" s="226"/>
      <c r="F950" s="226"/>
      <c r="G950" s="226"/>
      <c r="H950" s="226"/>
      <c r="I950" s="226"/>
      <c r="J950" s="226"/>
      <c r="K950" s="226"/>
      <c r="L950" s="226"/>
      <c r="M950" s="226"/>
      <c r="N950" s="226"/>
      <c r="O950" s="226"/>
      <c r="P950" s="226"/>
      <c r="Q950" s="226"/>
      <c r="R950" s="226"/>
      <c r="S950" s="226"/>
    </row>
    <row r="951" spans="5:19" s="222" customFormat="1" x14ac:dyDescent="0.2">
      <c r="E951" s="226"/>
      <c r="F951" s="226"/>
      <c r="G951" s="226"/>
      <c r="H951" s="226"/>
      <c r="I951" s="226"/>
      <c r="J951" s="226"/>
      <c r="K951" s="226"/>
      <c r="L951" s="226"/>
      <c r="M951" s="226"/>
      <c r="N951" s="226"/>
      <c r="O951" s="226"/>
      <c r="P951" s="226"/>
      <c r="Q951" s="226"/>
      <c r="R951" s="226"/>
      <c r="S951" s="226"/>
    </row>
    <row r="952" spans="5:19" s="222" customFormat="1" x14ac:dyDescent="0.2">
      <c r="E952" s="226"/>
      <c r="F952" s="226"/>
      <c r="G952" s="226"/>
      <c r="H952" s="226"/>
      <c r="I952" s="226"/>
      <c r="J952" s="226"/>
      <c r="K952" s="226"/>
      <c r="L952" s="226"/>
      <c r="M952" s="226"/>
      <c r="N952" s="226"/>
      <c r="O952" s="226"/>
      <c r="P952" s="226"/>
      <c r="Q952" s="226"/>
      <c r="R952" s="226"/>
      <c r="S952" s="226"/>
    </row>
    <row r="953" spans="5:19" s="222" customFormat="1" x14ac:dyDescent="0.2">
      <c r="E953" s="226"/>
      <c r="F953" s="226"/>
      <c r="G953" s="226"/>
      <c r="H953" s="226"/>
      <c r="I953" s="226"/>
      <c r="J953" s="226"/>
      <c r="K953" s="226"/>
      <c r="L953" s="226"/>
      <c r="M953" s="226"/>
      <c r="N953" s="226"/>
      <c r="O953" s="226"/>
      <c r="P953" s="226"/>
      <c r="Q953" s="226"/>
      <c r="R953" s="226"/>
      <c r="S953" s="226"/>
    </row>
    <row r="954" spans="5:19" s="222" customFormat="1" x14ac:dyDescent="0.2">
      <c r="E954" s="226"/>
      <c r="F954" s="226"/>
      <c r="G954" s="226"/>
      <c r="H954" s="226"/>
      <c r="I954" s="226"/>
      <c r="J954" s="226"/>
      <c r="K954" s="226"/>
      <c r="L954" s="226"/>
      <c r="M954" s="226"/>
      <c r="N954" s="226"/>
      <c r="O954" s="226"/>
      <c r="P954" s="226"/>
      <c r="Q954" s="226"/>
      <c r="R954" s="226"/>
      <c r="S954" s="226"/>
    </row>
    <row r="955" spans="5:19" s="222" customFormat="1" x14ac:dyDescent="0.2">
      <c r="E955" s="226"/>
      <c r="F955" s="226"/>
      <c r="G955" s="226"/>
      <c r="H955" s="226"/>
      <c r="I955" s="226"/>
      <c r="J955" s="226"/>
      <c r="K955" s="226"/>
      <c r="L955" s="226"/>
      <c r="M955" s="226"/>
      <c r="N955" s="226"/>
      <c r="O955" s="226"/>
      <c r="P955" s="226"/>
      <c r="Q955" s="226"/>
      <c r="R955" s="226"/>
      <c r="S955" s="226"/>
    </row>
    <row r="956" spans="5:19" s="222" customFormat="1" x14ac:dyDescent="0.2">
      <c r="E956" s="226"/>
      <c r="F956" s="226"/>
      <c r="G956" s="226"/>
      <c r="H956" s="226"/>
      <c r="I956" s="226"/>
      <c r="J956" s="226"/>
      <c r="K956" s="226"/>
      <c r="L956" s="226"/>
      <c r="M956" s="226"/>
      <c r="N956" s="226"/>
      <c r="O956" s="226"/>
      <c r="P956" s="226"/>
      <c r="Q956" s="226"/>
      <c r="R956" s="226"/>
      <c r="S956" s="226"/>
    </row>
    <row r="957" spans="5:19" s="222" customFormat="1" x14ac:dyDescent="0.2">
      <c r="E957" s="226"/>
      <c r="F957" s="226"/>
      <c r="G957" s="226"/>
      <c r="H957" s="226"/>
      <c r="I957" s="226"/>
      <c r="J957" s="226"/>
      <c r="K957" s="226"/>
      <c r="L957" s="226"/>
      <c r="M957" s="226"/>
      <c r="N957" s="226"/>
      <c r="O957" s="226"/>
      <c r="P957" s="226"/>
      <c r="Q957" s="226"/>
      <c r="R957" s="226"/>
      <c r="S957" s="226"/>
    </row>
    <row r="958" spans="5:19" s="222" customFormat="1" x14ac:dyDescent="0.2">
      <c r="E958" s="226"/>
      <c r="F958" s="226"/>
      <c r="G958" s="226"/>
      <c r="H958" s="226"/>
      <c r="I958" s="226"/>
      <c r="J958" s="226"/>
      <c r="K958" s="226"/>
      <c r="L958" s="226"/>
      <c r="M958" s="226"/>
      <c r="N958" s="226"/>
      <c r="O958" s="226"/>
      <c r="P958" s="226"/>
      <c r="Q958" s="226"/>
      <c r="R958" s="226"/>
      <c r="S958" s="226"/>
    </row>
    <row r="959" spans="5:19" s="222" customFormat="1" x14ac:dyDescent="0.2">
      <c r="E959" s="226"/>
      <c r="F959" s="226"/>
      <c r="G959" s="226"/>
      <c r="H959" s="226"/>
      <c r="I959" s="226"/>
      <c r="J959" s="226"/>
      <c r="K959" s="226"/>
      <c r="L959" s="226"/>
      <c r="M959" s="226"/>
      <c r="N959" s="226"/>
      <c r="O959" s="226"/>
      <c r="P959" s="226"/>
      <c r="Q959" s="226"/>
      <c r="R959" s="226"/>
      <c r="S959" s="226"/>
    </row>
    <row r="960" spans="5:19" s="222" customFormat="1" x14ac:dyDescent="0.2">
      <c r="E960" s="226"/>
      <c r="F960" s="226"/>
      <c r="G960" s="226"/>
      <c r="H960" s="226"/>
      <c r="I960" s="226"/>
      <c r="J960" s="226"/>
      <c r="K960" s="226"/>
      <c r="L960" s="226"/>
      <c r="M960" s="226"/>
      <c r="N960" s="226"/>
      <c r="O960" s="226"/>
      <c r="P960" s="226"/>
      <c r="Q960" s="226"/>
      <c r="R960" s="226"/>
      <c r="S960" s="226"/>
    </row>
    <row r="961" spans="5:19" s="222" customFormat="1" x14ac:dyDescent="0.2">
      <c r="E961" s="226"/>
      <c r="F961" s="226"/>
      <c r="G961" s="226"/>
      <c r="H961" s="226"/>
      <c r="I961" s="226"/>
      <c r="J961" s="226"/>
      <c r="K961" s="226"/>
      <c r="L961" s="226"/>
      <c r="M961" s="226"/>
      <c r="N961" s="226"/>
      <c r="O961" s="226"/>
      <c r="P961" s="226"/>
      <c r="Q961" s="226"/>
      <c r="R961" s="226"/>
      <c r="S961" s="226"/>
    </row>
    <row r="962" spans="5:19" s="222" customFormat="1" x14ac:dyDescent="0.2">
      <c r="E962" s="226"/>
      <c r="F962" s="226"/>
      <c r="G962" s="226"/>
      <c r="H962" s="226"/>
      <c r="I962" s="226"/>
      <c r="J962" s="226"/>
      <c r="K962" s="226"/>
      <c r="L962" s="226"/>
      <c r="M962" s="226"/>
      <c r="N962" s="226"/>
      <c r="O962" s="226"/>
      <c r="P962" s="226"/>
      <c r="Q962" s="226"/>
      <c r="R962" s="226"/>
      <c r="S962" s="226"/>
    </row>
    <row r="963" spans="5:19" s="222" customFormat="1" x14ac:dyDescent="0.2">
      <c r="E963" s="226"/>
      <c r="F963" s="226"/>
      <c r="G963" s="226"/>
      <c r="H963" s="226"/>
      <c r="I963" s="226"/>
      <c r="J963" s="226"/>
      <c r="K963" s="226"/>
      <c r="L963" s="226"/>
      <c r="M963" s="226"/>
      <c r="N963" s="226"/>
      <c r="O963" s="226"/>
      <c r="P963" s="226"/>
      <c r="Q963" s="226"/>
      <c r="R963" s="226"/>
      <c r="S963" s="226"/>
    </row>
    <row r="964" spans="5:19" s="222" customFormat="1" x14ac:dyDescent="0.2">
      <c r="E964" s="226"/>
      <c r="F964" s="226"/>
      <c r="G964" s="226"/>
      <c r="H964" s="226"/>
      <c r="I964" s="226"/>
      <c r="J964" s="226"/>
      <c r="K964" s="226"/>
      <c r="L964" s="226"/>
      <c r="M964" s="226"/>
      <c r="N964" s="226"/>
      <c r="O964" s="226"/>
      <c r="P964" s="226"/>
      <c r="Q964" s="226"/>
      <c r="R964" s="226"/>
      <c r="S964" s="226"/>
    </row>
    <row r="965" spans="5:19" s="222" customFormat="1" x14ac:dyDescent="0.2">
      <c r="E965" s="226"/>
      <c r="F965" s="226"/>
      <c r="G965" s="226"/>
      <c r="H965" s="226"/>
      <c r="I965" s="226"/>
      <c r="J965" s="226"/>
      <c r="K965" s="226"/>
      <c r="L965" s="226"/>
      <c r="M965" s="226"/>
      <c r="N965" s="226"/>
      <c r="O965" s="226"/>
      <c r="P965" s="226"/>
      <c r="Q965" s="226"/>
      <c r="R965" s="226"/>
      <c r="S965" s="226"/>
    </row>
    <row r="966" spans="5:19" s="222" customFormat="1" x14ac:dyDescent="0.2">
      <c r="E966" s="226"/>
      <c r="F966" s="226"/>
      <c r="G966" s="226"/>
      <c r="H966" s="226"/>
      <c r="I966" s="226"/>
      <c r="J966" s="226"/>
      <c r="K966" s="226"/>
      <c r="L966" s="226"/>
      <c r="M966" s="226"/>
      <c r="N966" s="226"/>
      <c r="O966" s="226"/>
      <c r="P966" s="226"/>
      <c r="Q966" s="226"/>
      <c r="R966" s="226"/>
      <c r="S966" s="226"/>
    </row>
    <row r="967" spans="5:19" s="222" customFormat="1" x14ac:dyDescent="0.2">
      <c r="E967" s="226"/>
      <c r="F967" s="226"/>
      <c r="G967" s="226"/>
      <c r="H967" s="226"/>
      <c r="I967" s="226"/>
      <c r="J967" s="226"/>
      <c r="K967" s="226"/>
      <c r="L967" s="226"/>
      <c r="M967" s="226"/>
      <c r="N967" s="226"/>
      <c r="O967" s="226"/>
      <c r="P967" s="226"/>
      <c r="Q967" s="226"/>
      <c r="R967" s="226"/>
      <c r="S967" s="226"/>
    </row>
    <row r="968" spans="5:19" s="222" customFormat="1" x14ac:dyDescent="0.2">
      <c r="E968" s="226"/>
      <c r="F968" s="226"/>
      <c r="G968" s="226"/>
      <c r="H968" s="226"/>
      <c r="I968" s="226"/>
      <c r="J968" s="226"/>
      <c r="K968" s="226"/>
      <c r="L968" s="226"/>
      <c r="M968" s="226"/>
      <c r="N968" s="226"/>
      <c r="O968" s="226"/>
      <c r="P968" s="226"/>
      <c r="Q968" s="226"/>
      <c r="R968" s="226"/>
      <c r="S968" s="226"/>
    </row>
    <row r="969" spans="5:19" s="222" customFormat="1" x14ac:dyDescent="0.2">
      <c r="E969" s="226"/>
      <c r="F969" s="226"/>
      <c r="G969" s="226"/>
      <c r="H969" s="226"/>
      <c r="I969" s="226"/>
      <c r="J969" s="226"/>
      <c r="K969" s="226"/>
      <c r="L969" s="226"/>
      <c r="M969" s="226"/>
      <c r="N969" s="226"/>
      <c r="O969" s="226"/>
      <c r="P969" s="226"/>
      <c r="Q969" s="226"/>
      <c r="R969" s="226"/>
      <c r="S969" s="226"/>
    </row>
    <row r="970" spans="5:19" s="222" customFormat="1" x14ac:dyDescent="0.2">
      <c r="E970" s="226"/>
      <c r="F970" s="226"/>
      <c r="G970" s="226"/>
      <c r="H970" s="226"/>
      <c r="I970" s="226"/>
      <c r="J970" s="226"/>
      <c r="K970" s="226"/>
      <c r="L970" s="226"/>
      <c r="M970" s="226"/>
      <c r="N970" s="226"/>
      <c r="O970" s="226"/>
      <c r="P970" s="226"/>
      <c r="Q970" s="226"/>
      <c r="R970" s="226"/>
      <c r="S970" s="226"/>
    </row>
    <row r="971" spans="5:19" s="222" customFormat="1" x14ac:dyDescent="0.2">
      <c r="E971" s="226"/>
      <c r="F971" s="226"/>
      <c r="G971" s="226"/>
      <c r="H971" s="226"/>
      <c r="I971" s="226"/>
      <c r="J971" s="226"/>
      <c r="K971" s="226"/>
      <c r="L971" s="226"/>
      <c r="M971" s="226"/>
      <c r="N971" s="226"/>
      <c r="O971" s="226"/>
      <c r="P971" s="226"/>
      <c r="Q971" s="226"/>
      <c r="R971" s="226"/>
      <c r="S971" s="226"/>
    </row>
    <row r="972" spans="5:19" s="222" customFormat="1" x14ac:dyDescent="0.2">
      <c r="E972" s="226"/>
      <c r="F972" s="226"/>
      <c r="G972" s="226"/>
      <c r="H972" s="226"/>
      <c r="I972" s="226"/>
      <c r="J972" s="226"/>
      <c r="K972" s="226"/>
      <c r="L972" s="226"/>
      <c r="M972" s="226"/>
      <c r="N972" s="226"/>
      <c r="O972" s="226"/>
      <c r="P972" s="226"/>
      <c r="Q972" s="226"/>
      <c r="R972" s="226"/>
      <c r="S972" s="226"/>
    </row>
    <row r="973" spans="5:19" s="222" customFormat="1" x14ac:dyDescent="0.2">
      <c r="E973" s="226"/>
      <c r="F973" s="226"/>
      <c r="G973" s="226"/>
      <c r="H973" s="226"/>
      <c r="I973" s="226"/>
      <c r="J973" s="226"/>
      <c r="K973" s="226"/>
      <c r="L973" s="226"/>
      <c r="M973" s="226"/>
      <c r="N973" s="226"/>
      <c r="O973" s="226"/>
      <c r="P973" s="226"/>
      <c r="Q973" s="226"/>
      <c r="R973" s="226"/>
      <c r="S973" s="226"/>
    </row>
    <row r="974" spans="5:19" s="222" customFormat="1" x14ac:dyDescent="0.2">
      <c r="E974" s="226"/>
      <c r="F974" s="226"/>
      <c r="G974" s="226"/>
      <c r="H974" s="226"/>
      <c r="I974" s="226"/>
      <c r="J974" s="226"/>
      <c r="K974" s="226"/>
      <c r="L974" s="226"/>
      <c r="M974" s="226"/>
      <c r="N974" s="226"/>
      <c r="O974" s="226"/>
      <c r="P974" s="226"/>
      <c r="Q974" s="226"/>
      <c r="R974" s="226"/>
      <c r="S974" s="226"/>
    </row>
    <row r="975" spans="5:19" s="222" customFormat="1" x14ac:dyDescent="0.2">
      <c r="E975" s="226"/>
      <c r="F975" s="226"/>
      <c r="G975" s="226"/>
      <c r="H975" s="226"/>
      <c r="I975" s="226"/>
      <c r="J975" s="226"/>
      <c r="K975" s="226"/>
      <c r="L975" s="226"/>
      <c r="M975" s="226"/>
      <c r="N975" s="226"/>
      <c r="O975" s="226"/>
      <c r="P975" s="226"/>
      <c r="Q975" s="226"/>
      <c r="R975" s="226"/>
      <c r="S975" s="226"/>
    </row>
    <row r="976" spans="5:19" s="222" customFormat="1" x14ac:dyDescent="0.2">
      <c r="E976" s="226"/>
      <c r="F976" s="226"/>
      <c r="G976" s="226"/>
      <c r="H976" s="226"/>
      <c r="I976" s="226"/>
      <c r="J976" s="226"/>
      <c r="K976" s="226"/>
      <c r="L976" s="226"/>
      <c r="M976" s="226"/>
      <c r="N976" s="226"/>
      <c r="O976" s="226"/>
      <c r="P976" s="226"/>
      <c r="Q976" s="226"/>
      <c r="R976" s="226"/>
      <c r="S976" s="226"/>
    </row>
    <row r="977" spans="5:19" s="222" customFormat="1" x14ac:dyDescent="0.2">
      <c r="E977" s="226"/>
      <c r="F977" s="226"/>
      <c r="G977" s="226"/>
      <c r="H977" s="226"/>
      <c r="I977" s="226"/>
      <c r="J977" s="226"/>
      <c r="K977" s="226"/>
      <c r="L977" s="226"/>
      <c r="M977" s="226"/>
      <c r="N977" s="226"/>
      <c r="O977" s="226"/>
      <c r="P977" s="226"/>
      <c r="Q977" s="226"/>
      <c r="R977" s="226"/>
      <c r="S977" s="226"/>
    </row>
    <row r="978" spans="5:19" s="222" customFormat="1" x14ac:dyDescent="0.2">
      <c r="E978" s="226"/>
      <c r="F978" s="226"/>
      <c r="G978" s="226"/>
      <c r="H978" s="226"/>
      <c r="I978" s="226"/>
      <c r="J978" s="226"/>
      <c r="K978" s="226"/>
      <c r="L978" s="226"/>
      <c r="M978" s="226"/>
      <c r="N978" s="226"/>
      <c r="O978" s="226"/>
      <c r="P978" s="226"/>
      <c r="Q978" s="226"/>
      <c r="R978" s="226"/>
      <c r="S978" s="226"/>
    </row>
    <row r="979" spans="5:19" s="222" customFormat="1" x14ac:dyDescent="0.2">
      <c r="E979" s="226"/>
      <c r="F979" s="226"/>
      <c r="G979" s="226"/>
      <c r="H979" s="226"/>
      <c r="I979" s="226"/>
      <c r="J979" s="226"/>
      <c r="K979" s="226"/>
      <c r="L979" s="226"/>
      <c r="M979" s="226"/>
      <c r="N979" s="226"/>
      <c r="O979" s="226"/>
      <c r="P979" s="226"/>
      <c r="Q979" s="226"/>
      <c r="R979" s="226"/>
      <c r="S979" s="226"/>
    </row>
    <row r="980" spans="5:19" s="222" customFormat="1" x14ac:dyDescent="0.2">
      <c r="E980" s="226"/>
      <c r="F980" s="226"/>
      <c r="G980" s="226"/>
      <c r="H980" s="226"/>
      <c r="I980" s="226"/>
      <c r="J980" s="226"/>
      <c r="K980" s="226"/>
      <c r="L980" s="226"/>
      <c r="M980" s="226"/>
      <c r="N980" s="226"/>
      <c r="O980" s="226"/>
      <c r="P980" s="226"/>
      <c r="Q980" s="226"/>
      <c r="R980" s="226"/>
      <c r="S980" s="226"/>
    </row>
    <row r="981" spans="5:19" s="222" customFormat="1" x14ac:dyDescent="0.2">
      <c r="E981" s="226"/>
      <c r="F981" s="226"/>
      <c r="G981" s="226"/>
      <c r="H981" s="226"/>
      <c r="I981" s="226"/>
      <c r="J981" s="226"/>
      <c r="K981" s="226"/>
      <c r="L981" s="226"/>
      <c r="M981" s="226"/>
      <c r="N981" s="226"/>
      <c r="O981" s="226"/>
      <c r="P981" s="226"/>
      <c r="Q981" s="226"/>
      <c r="R981" s="226"/>
      <c r="S981" s="226"/>
    </row>
    <row r="982" spans="5:19" s="222" customFormat="1" x14ac:dyDescent="0.2">
      <c r="E982" s="226"/>
      <c r="F982" s="226"/>
      <c r="G982" s="226"/>
      <c r="H982" s="226"/>
      <c r="I982" s="226"/>
      <c r="J982" s="226"/>
      <c r="K982" s="226"/>
      <c r="L982" s="226"/>
      <c r="M982" s="226"/>
      <c r="N982" s="226"/>
      <c r="O982" s="226"/>
      <c r="P982" s="226"/>
      <c r="Q982" s="226"/>
      <c r="R982" s="226"/>
      <c r="S982" s="226"/>
    </row>
    <row r="983" spans="5:19" s="222" customFormat="1" x14ac:dyDescent="0.2">
      <c r="E983" s="226"/>
      <c r="F983" s="226"/>
      <c r="G983" s="226"/>
      <c r="H983" s="226"/>
      <c r="I983" s="226"/>
      <c r="J983" s="226"/>
      <c r="K983" s="226"/>
      <c r="L983" s="226"/>
      <c r="M983" s="226"/>
      <c r="N983" s="226"/>
      <c r="O983" s="226"/>
      <c r="P983" s="226"/>
      <c r="Q983" s="226"/>
      <c r="R983" s="226"/>
      <c r="S983" s="226"/>
    </row>
    <row r="984" spans="5:19" s="222" customFormat="1" x14ac:dyDescent="0.2">
      <c r="E984" s="226"/>
      <c r="F984" s="226"/>
      <c r="G984" s="226"/>
      <c r="H984" s="226"/>
      <c r="I984" s="226"/>
      <c r="J984" s="226"/>
      <c r="K984" s="226"/>
      <c r="L984" s="226"/>
      <c r="M984" s="226"/>
      <c r="N984" s="226"/>
      <c r="O984" s="226"/>
      <c r="P984" s="226"/>
      <c r="Q984" s="226"/>
      <c r="R984" s="226"/>
      <c r="S984" s="226"/>
    </row>
    <row r="985" spans="5:19" s="222" customFormat="1" x14ac:dyDescent="0.2">
      <c r="E985" s="226"/>
      <c r="F985" s="226"/>
      <c r="G985" s="226"/>
      <c r="H985" s="226"/>
      <c r="I985" s="226"/>
      <c r="J985" s="226"/>
      <c r="K985" s="226"/>
      <c r="L985" s="226"/>
      <c r="M985" s="226"/>
      <c r="N985" s="226"/>
      <c r="O985" s="226"/>
      <c r="P985" s="226"/>
      <c r="Q985" s="226"/>
      <c r="R985" s="226"/>
      <c r="S985" s="226"/>
    </row>
    <row r="986" spans="5:19" s="222" customFormat="1" x14ac:dyDescent="0.2">
      <c r="E986" s="226"/>
      <c r="F986" s="226"/>
      <c r="G986" s="226"/>
      <c r="H986" s="226"/>
      <c r="I986" s="226"/>
      <c r="J986" s="226"/>
      <c r="K986" s="226"/>
      <c r="L986" s="226"/>
      <c r="M986" s="226"/>
      <c r="N986" s="226"/>
      <c r="O986" s="226"/>
      <c r="P986" s="226"/>
      <c r="Q986" s="226"/>
      <c r="R986" s="226"/>
      <c r="S986" s="226"/>
    </row>
    <row r="987" spans="5:19" s="222" customFormat="1" x14ac:dyDescent="0.2">
      <c r="E987" s="226"/>
      <c r="F987" s="226"/>
      <c r="G987" s="226"/>
      <c r="H987" s="226"/>
      <c r="I987" s="226"/>
      <c r="J987" s="226"/>
      <c r="K987" s="226"/>
      <c r="L987" s="226"/>
      <c r="M987" s="226"/>
      <c r="N987" s="226"/>
      <c r="O987" s="226"/>
      <c r="P987" s="226"/>
      <c r="Q987" s="226"/>
      <c r="R987" s="226"/>
      <c r="S987" s="226"/>
    </row>
    <row r="988" spans="5:19" s="222" customFormat="1" x14ac:dyDescent="0.2">
      <c r="E988" s="226"/>
      <c r="F988" s="226"/>
      <c r="G988" s="226"/>
      <c r="H988" s="226"/>
      <c r="I988" s="226"/>
      <c r="J988" s="226"/>
      <c r="K988" s="226"/>
      <c r="L988" s="226"/>
      <c r="M988" s="226"/>
      <c r="N988" s="226"/>
      <c r="O988" s="226"/>
      <c r="P988" s="226"/>
      <c r="Q988" s="226"/>
      <c r="R988" s="226"/>
      <c r="S988" s="226"/>
    </row>
    <row r="989" spans="5:19" s="222" customFormat="1" x14ac:dyDescent="0.2">
      <c r="E989" s="226"/>
      <c r="F989" s="226"/>
      <c r="G989" s="226"/>
      <c r="H989" s="226"/>
      <c r="I989" s="226"/>
      <c r="J989" s="226"/>
      <c r="K989" s="226"/>
      <c r="L989" s="226"/>
      <c r="M989" s="226"/>
      <c r="N989" s="226"/>
      <c r="O989" s="226"/>
      <c r="P989" s="226"/>
      <c r="Q989" s="226"/>
      <c r="R989" s="226"/>
      <c r="S989" s="226"/>
    </row>
    <row r="990" spans="5:19" s="222" customFormat="1" x14ac:dyDescent="0.2">
      <c r="E990" s="226"/>
      <c r="F990" s="226"/>
      <c r="G990" s="226"/>
      <c r="H990" s="226"/>
      <c r="I990" s="226"/>
      <c r="J990" s="226"/>
      <c r="K990" s="226"/>
      <c r="L990" s="226"/>
      <c r="M990" s="226"/>
      <c r="N990" s="226"/>
      <c r="O990" s="226"/>
      <c r="P990" s="226"/>
      <c r="Q990" s="226"/>
      <c r="R990" s="226"/>
      <c r="S990" s="226"/>
    </row>
    <row r="991" spans="5:19" s="222" customFormat="1" x14ac:dyDescent="0.2">
      <c r="E991" s="226"/>
      <c r="F991" s="226"/>
      <c r="G991" s="226"/>
      <c r="H991" s="226"/>
      <c r="I991" s="226"/>
      <c r="J991" s="226"/>
      <c r="K991" s="226"/>
      <c r="L991" s="226"/>
      <c r="M991" s="226"/>
      <c r="N991" s="226"/>
      <c r="O991" s="226"/>
      <c r="P991" s="226"/>
      <c r="Q991" s="226"/>
      <c r="R991" s="226"/>
      <c r="S991" s="226"/>
    </row>
    <row r="992" spans="5:19" s="222" customFormat="1" x14ac:dyDescent="0.2">
      <c r="E992" s="226"/>
      <c r="F992" s="226"/>
      <c r="G992" s="226"/>
      <c r="H992" s="226"/>
      <c r="I992" s="226"/>
      <c r="J992" s="226"/>
      <c r="K992" s="226"/>
      <c r="L992" s="226"/>
      <c r="M992" s="226"/>
      <c r="N992" s="226"/>
      <c r="O992" s="226"/>
      <c r="P992" s="226"/>
      <c r="Q992" s="226"/>
      <c r="R992" s="226"/>
      <c r="S992" s="226"/>
    </row>
    <row r="993" spans="5:19" s="222" customFormat="1" x14ac:dyDescent="0.2">
      <c r="E993" s="226"/>
      <c r="F993" s="226"/>
      <c r="G993" s="226"/>
      <c r="H993" s="226"/>
      <c r="I993" s="226"/>
      <c r="J993" s="226"/>
      <c r="K993" s="226"/>
      <c r="L993" s="226"/>
      <c r="M993" s="226"/>
      <c r="N993" s="226"/>
      <c r="O993" s="226"/>
      <c r="P993" s="226"/>
      <c r="Q993" s="226"/>
      <c r="R993" s="226"/>
      <c r="S993" s="226"/>
    </row>
    <row r="994" spans="5:19" s="222" customFormat="1" x14ac:dyDescent="0.2">
      <c r="E994" s="226"/>
      <c r="F994" s="226"/>
      <c r="G994" s="226"/>
      <c r="H994" s="226"/>
      <c r="I994" s="226"/>
      <c r="J994" s="226"/>
      <c r="K994" s="226"/>
      <c r="L994" s="226"/>
      <c r="M994" s="226"/>
      <c r="N994" s="226"/>
      <c r="O994" s="226"/>
      <c r="P994" s="226"/>
      <c r="Q994" s="226"/>
      <c r="R994" s="226"/>
      <c r="S994" s="226"/>
    </row>
    <row r="995" spans="5:19" s="222" customFormat="1" x14ac:dyDescent="0.2">
      <c r="E995" s="226"/>
      <c r="F995" s="226"/>
      <c r="G995" s="226"/>
      <c r="H995" s="226"/>
      <c r="I995" s="226"/>
      <c r="J995" s="226"/>
      <c r="K995" s="226"/>
      <c r="L995" s="226"/>
      <c r="M995" s="226"/>
      <c r="N995" s="226"/>
      <c r="O995" s="226"/>
      <c r="P995" s="226"/>
      <c r="Q995" s="226"/>
      <c r="R995" s="226"/>
      <c r="S995" s="226"/>
    </row>
    <row r="996" spans="5:19" s="222" customFormat="1" x14ac:dyDescent="0.2">
      <c r="E996" s="226"/>
      <c r="F996" s="226"/>
      <c r="G996" s="226"/>
      <c r="H996" s="226"/>
      <c r="I996" s="226"/>
      <c r="J996" s="226"/>
      <c r="K996" s="226"/>
      <c r="L996" s="226"/>
      <c r="M996" s="226"/>
      <c r="N996" s="226"/>
      <c r="O996" s="226"/>
      <c r="P996" s="226"/>
      <c r="Q996" s="226"/>
      <c r="R996" s="226"/>
      <c r="S996" s="226"/>
    </row>
    <row r="997" spans="5:19" s="222" customFormat="1" x14ac:dyDescent="0.2">
      <c r="E997" s="226"/>
      <c r="F997" s="226"/>
      <c r="G997" s="226"/>
      <c r="H997" s="226"/>
      <c r="I997" s="226"/>
      <c r="J997" s="226"/>
      <c r="K997" s="226"/>
      <c r="L997" s="226"/>
      <c r="M997" s="226"/>
      <c r="N997" s="226"/>
      <c r="O997" s="226"/>
      <c r="P997" s="226"/>
      <c r="Q997" s="226"/>
      <c r="R997" s="226"/>
      <c r="S997" s="226"/>
    </row>
    <row r="998" spans="5:19" s="222" customFormat="1" x14ac:dyDescent="0.2">
      <c r="E998" s="226"/>
      <c r="F998" s="226"/>
      <c r="G998" s="226"/>
      <c r="H998" s="226"/>
      <c r="I998" s="226"/>
      <c r="J998" s="226"/>
      <c r="K998" s="226"/>
      <c r="L998" s="226"/>
      <c r="M998" s="226"/>
      <c r="N998" s="226"/>
      <c r="O998" s="226"/>
      <c r="P998" s="226"/>
      <c r="Q998" s="226"/>
      <c r="R998" s="226"/>
      <c r="S998" s="226"/>
    </row>
    <row r="999" spans="5:19" s="222" customFormat="1" x14ac:dyDescent="0.2">
      <c r="E999" s="226"/>
      <c r="F999" s="226"/>
      <c r="G999" s="226"/>
      <c r="H999" s="226"/>
      <c r="I999" s="226"/>
      <c r="J999" s="226"/>
      <c r="K999" s="226"/>
      <c r="L999" s="226"/>
      <c r="M999" s="226"/>
      <c r="N999" s="226"/>
      <c r="O999" s="226"/>
      <c r="P999" s="226"/>
      <c r="Q999" s="226"/>
      <c r="R999" s="226"/>
      <c r="S999" s="226"/>
    </row>
    <row r="1000" spans="5:19" s="222" customFormat="1" x14ac:dyDescent="0.2">
      <c r="E1000" s="226"/>
      <c r="F1000" s="226"/>
      <c r="G1000" s="226"/>
      <c r="H1000" s="226"/>
      <c r="I1000" s="226"/>
      <c r="J1000" s="226"/>
      <c r="K1000" s="226"/>
      <c r="L1000" s="226"/>
      <c r="M1000" s="226"/>
      <c r="N1000" s="226"/>
      <c r="O1000" s="226"/>
      <c r="P1000" s="226"/>
      <c r="Q1000" s="226"/>
      <c r="R1000" s="226"/>
      <c r="S1000" s="226"/>
    </row>
    <row r="1001" spans="5:19" s="222" customFormat="1" x14ac:dyDescent="0.2">
      <c r="E1001" s="226"/>
      <c r="F1001" s="226"/>
      <c r="G1001" s="226"/>
      <c r="H1001" s="226"/>
      <c r="I1001" s="226"/>
      <c r="J1001" s="226"/>
      <c r="K1001" s="226"/>
      <c r="L1001" s="226"/>
      <c r="M1001" s="226"/>
      <c r="N1001" s="226"/>
      <c r="O1001" s="226"/>
      <c r="P1001" s="226"/>
      <c r="Q1001" s="226"/>
      <c r="R1001" s="226"/>
      <c r="S1001" s="226"/>
    </row>
    <row r="1002" spans="5:19" s="222" customFormat="1" x14ac:dyDescent="0.2">
      <c r="E1002" s="226"/>
      <c r="F1002" s="226"/>
      <c r="G1002" s="226"/>
      <c r="H1002" s="226"/>
      <c r="I1002" s="226"/>
      <c r="J1002" s="226"/>
      <c r="K1002" s="226"/>
      <c r="L1002" s="226"/>
      <c r="M1002" s="226"/>
      <c r="N1002" s="226"/>
      <c r="O1002" s="226"/>
      <c r="P1002" s="226"/>
      <c r="Q1002" s="226"/>
      <c r="R1002" s="226"/>
      <c r="S1002" s="226"/>
    </row>
    <row r="1003" spans="5:19" s="222" customFormat="1" x14ac:dyDescent="0.2">
      <c r="E1003" s="226"/>
      <c r="F1003" s="226"/>
      <c r="G1003" s="226"/>
      <c r="H1003" s="226"/>
      <c r="I1003" s="226"/>
      <c r="J1003" s="226"/>
      <c r="K1003" s="226"/>
      <c r="L1003" s="226"/>
      <c r="M1003" s="226"/>
      <c r="N1003" s="226"/>
      <c r="O1003" s="226"/>
      <c r="P1003" s="226"/>
      <c r="Q1003" s="226"/>
      <c r="R1003" s="226"/>
      <c r="S1003" s="226"/>
    </row>
    <row r="1004" spans="5:19" s="222" customFormat="1" x14ac:dyDescent="0.2">
      <c r="E1004" s="226"/>
      <c r="F1004" s="226"/>
      <c r="G1004" s="226"/>
      <c r="H1004" s="226"/>
      <c r="I1004" s="226"/>
      <c r="J1004" s="226"/>
      <c r="K1004" s="226"/>
      <c r="L1004" s="226"/>
      <c r="M1004" s="226"/>
      <c r="N1004" s="226"/>
      <c r="O1004" s="226"/>
      <c r="P1004" s="226"/>
      <c r="Q1004" s="226"/>
      <c r="R1004" s="226"/>
      <c r="S1004" s="226"/>
    </row>
    <row r="1005" spans="5:19" s="222" customFormat="1" x14ac:dyDescent="0.2">
      <c r="E1005" s="226"/>
      <c r="F1005" s="226"/>
      <c r="G1005" s="226"/>
      <c r="H1005" s="226"/>
      <c r="I1005" s="226"/>
      <c r="J1005" s="226"/>
      <c r="K1005" s="226"/>
      <c r="L1005" s="226"/>
      <c r="M1005" s="226"/>
      <c r="N1005" s="226"/>
      <c r="O1005" s="226"/>
      <c r="P1005" s="226"/>
      <c r="Q1005" s="226"/>
      <c r="R1005" s="226"/>
      <c r="S1005" s="226"/>
    </row>
    <row r="1006" spans="5:19" s="222" customFormat="1" x14ac:dyDescent="0.2">
      <c r="E1006" s="226"/>
      <c r="F1006" s="226"/>
      <c r="G1006" s="226"/>
      <c r="H1006" s="226"/>
      <c r="I1006" s="226"/>
      <c r="J1006" s="226"/>
      <c r="K1006" s="226"/>
      <c r="L1006" s="226"/>
      <c r="M1006" s="226"/>
      <c r="N1006" s="226"/>
      <c r="O1006" s="226"/>
      <c r="P1006" s="226"/>
      <c r="Q1006" s="226"/>
      <c r="R1006" s="226"/>
      <c r="S1006" s="226"/>
    </row>
    <row r="1007" spans="5:19" s="222" customFormat="1" x14ac:dyDescent="0.2">
      <c r="E1007" s="226"/>
      <c r="F1007" s="226"/>
      <c r="G1007" s="226"/>
      <c r="H1007" s="226"/>
      <c r="I1007" s="226"/>
      <c r="J1007" s="226"/>
      <c r="K1007" s="226"/>
      <c r="L1007" s="226"/>
      <c r="M1007" s="226"/>
      <c r="N1007" s="226"/>
      <c r="O1007" s="226"/>
      <c r="P1007" s="226"/>
      <c r="Q1007" s="226"/>
      <c r="R1007" s="226"/>
      <c r="S1007" s="226"/>
    </row>
    <row r="1008" spans="5:19" s="222" customFormat="1" x14ac:dyDescent="0.2">
      <c r="E1008" s="226"/>
      <c r="F1008" s="226"/>
      <c r="G1008" s="226"/>
      <c r="H1008" s="226"/>
      <c r="I1008" s="226"/>
      <c r="J1008" s="226"/>
      <c r="K1008" s="226"/>
      <c r="L1008" s="226"/>
      <c r="M1008" s="226"/>
      <c r="N1008" s="226"/>
      <c r="O1008" s="226"/>
      <c r="P1008" s="226"/>
      <c r="Q1008" s="226"/>
      <c r="R1008" s="226"/>
      <c r="S1008" s="226"/>
    </row>
    <row r="1009" spans="5:19" s="222" customFormat="1" x14ac:dyDescent="0.2">
      <c r="E1009" s="226"/>
      <c r="F1009" s="226"/>
      <c r="G1009" s="226"/>
      <c r="H1009" s="226"/>
      <c r="I1009" s="226"/>
      <c r="J1009" s="226"/>
      <c r="K1009" s="226"/>
      <c r="L1009" s="226"/>
      <c r="M1009" s="226"/>
      <c r="N1009" s="226"/>
      <c r="O1009" s="226"/>
      <c r="P1009" s="226"/>
      <c r="Q1009" s="226"/>
      <c r="R1009" s="226"/>
      <c r="S1009" s="226"/>
    </row>
    <row r="1010" spans="5:19" s="222" customFormat="1" x14ac:dyDescent="0.2">
      <c r="E1010" s="226"/>
      <c r="F1010" s="226"/>
      <c r="G1010" s="226"/>
      <c r="H1010" s="226"/>
      <c r="I1010" s="226"/>
      <c r="J1010" s="226"/>
      <c r="K1010" s="226"/>
      <c r="L1010" s="226"/>
      <c r="M1010" s="226"/>
      <c r="N1010" s="226"/>
      <c r="O1010" s="226"/>
      <c r="P1010" s="226"/>
      <c r="Q1010" s="226"/>
      <c r="R1010" s="226"/>
      <c r="S1010" s="226"/>
    </row>
    <row r="1011" spans="5:19" s="222" customFormat="1" x14ac:dyDescent="0.2">
      <c r="E1011" s="226"/>
      <c r="F1011" s="226"/>
      <c r="G1011" s="226"/>
      <c r="H1011" s="226"/>
      <c r="I1011" s="226"/>
      <c r="J1011" s="226"/>
      <c r="K1011" s="226"/>
      <c r="L1011" s="226"/>
      <c r="M1011" s="226"/>
      <c r="N1011" s="226"/>
      <c r="O1011" s="226"/>
      <c r="P1011" s="226"/>
      <c r="Q1011" s="226"/>
      <c r="R1011" s="226"/>
      <c r="S1011" s="226"/>
    </row>
    <row r="1012" spans="5:19" s="222" customFormat="1" x14ac:dyDescent="0.2">
      <c r="E1012" s="226"/>
      <c r="F1012" s="226"/>
      <c r="G1012" s="226"/>
      <c r="H1012" s="226"/>
      <c r="I1012" s="226"/>
      <c r="J1012" s="226"/>
      <c r="K1012" s="226"/>
      <c r="L1012" s="226"/>
      <c r="M1012" s="226"/>
      <c r="N1012" s="226"/>
      <c r="O1012" s="226"/>
      <c r="P1012" s="226"/>
      <c r="Q1012" s="226"/>
      <c r="R1012" s="226"/>
      <c r="S1012" s="226"/>
    </row>
    <row r="1013" spans="5:19" s="222" customFormat="1" x14ac:dyDescent="0.2">
      <c r="E1013" s="226"/>
      <c r="F1013" s="226"/>
      <c r="G1013" s="226"/>
      <c r="H1013" s="226"/>
      <c r="I1013" s="226"/>
      <c r="J1013" s="226"/>
      <c r="K1013" s="226"/>
      <c r="L1013" s="226"/>
      <c r="M1013" s="226"/>
      <c r="N1013" s="226"/>
      <c r="O1013" s="226"/>
      <c r="P1013" s="226"/>
      <c r="Q1013" s="226"/>
      <c r="R1013" s="226"/>
      <c r="S1013" s="226"/>
    </row>
    <row r="1014" spans="5:19" s="222" customFormat="1" x14ac:dyDescent="0.2">
      <c r="E1014" s="226"/>
      <c r="F1014" s="226"/>
      <c r="G1014" s="226"/>
      <c r="H1014" s="226"/>
      <c r="I1014" s="226"/>
      <c r="J1014" s="226"/>
      <c r="K1014" s="226"/>
      <c r="L1014" s="226"/>
      <c r="M1014" s="226"/>
      <c r="N1014" s="226"/>
      <c r="O1014" s="226"/>
      <c r="P1014" s="226"/>
      <c r="Q1014" s="226"/>
      <c r="R1014" s="226"/>
      <c r="S1014" s="226"/>
    </row>
    <row r="1015" spans="5:19" s="222" customFormat="1" x14ac:dyDescent="0.2">
      <c r="E1015" s="226"/>
      <c r="F1015" s="226"/>
      <c r="G1015" s="226"/>
      <c r="H1015" s="226"/>
      <c r="I1015" s="226"/>
      <c r="J1015" s="226"/>
      <c r="K1015" s="226"/>
      <c r="L1015" s="226"/>
      <c r="M1015" s="226"/>
      <c r="N1015" s="226"/>
      <c r="O1015" s="226"/>
      <c r="P1015" s="226"/>
      <c r="Q1015" s="226"/>
      <c r="R1015" s="226"/>
      <c r="S1015" s="226"/>
    </row>
    <row r="1016" spans="5:19" s="222" customFormat="1" x14ac:dyDescent="0.2">
      <c r="E1016" s="226"/>
      <c r="F1016" s="226"/>
      <c r="G1016" s="226"/>
      <c r="H1016" s="226"/>
      <c r="I1016" s="226"/>
      <c r="J1016" s="226"/>
      <c r="K1016" s="226"/>
      <c r="L1016" s="226"/>
      <c r="M1016" s="226"/>
      <c r="N1016" s="226"/>
      <c r="O1016" s="226"/>
      <c r="P1016" s="226"/>
      <c r="Q1016" s="226"/>
      <c r="R1016" s="226"/>
      <c r="S1016" s="226"/>
    </row>
    <row r="1017" spans="5:19" s="222" customFormat="1" x14ac:dyDescent="0.2">
      <c r="E1017" s="226"/>
      <c r="F1017" s="226"/>
      <c r="G1017" s="226"/>
      <c r="H1017" s="226"/>
      <c r="I1017" s="226"/>
      <c r="J1017" s="226"/>
      <c r="K1017" s="226"/>
      <c r="L1017" s="226"/>
      <c r="M1017" s="226"/>
      <c r="N1017" s="226"/>
      <c r="O1017" s="226"/>
      <c r="P1017" s="226"/>
      <c r="Q1017" s="226"/>
      <c r="R1017" s="226"/>
      <c r="S1017" s="226"/>
    </row>
    <row r="1018" spans="5:19" s="222" customFormat="1" x14ac:dyDescent="0.2">
      <c r="E1018" s="226"/>
      <c r="F1018" s="226"/>
      <c r="G1018" s="226"/>
      <c r="H1018" s="226"/>
      <c r="I1018" s="226"/>
      <c r="J1018" s="226"/>
      <c r="K1018" s="226"/>
      <c r="L1018" s="226"/>
      <c r="M1018" s="226"/>
      <c r="N1018" s="226"/>
      <c r="O1018" s="226"/>
      <c r="P1018" s="226"/>
      <c r="Q1018" s="226"/>
      <c r="R1018" s="226"/>
      <c r="S1018" s="226"/>
    </row>
    <row r="1019" spans="5:19" s="222" customFormat="1" x14ac:dyDescent="0.2">
      <c r="E1019" s="226"/>
      <c r="F1019" s="226"/>
      <c r="G1019" s="226"/>
      <c r="H1019" s="226"/>
      <c r="I1019" s="226"/>
      <c r="J1019" s="226"/>
      <c r="K1019" s="226"/>
      <c r="L1019" s="226"/>
      <c r="M1019" s="226"/>
      <c r="N1019" s="226"/>
      <c r="O1019" s="226"/>
      <c r="P1019" s="226"/>
      <c r="Q1019" s="226"/>
      <c r="R1019" s="226"/>
      <c r="S1019" s="226"/>
    </row>
    <row r="1020" spans="5:19" s="222" customFormat="1" x14ac:dyDescent="0.2">
      <c r="E1020" s="226"/>
      <c r="F1020" s="226"/>
      <c r="G1020" s="226"/>
      <c r="H1020" s="226"/>
      <c r="I1020" s="226"/>
      <c r="J1020" s="226"/>
      <c r="K1020" s="226"/>
      <c r="L1020" s="226"/>
      <c r="M1020" s="226"/>
      <c r="N1020" s="226"/>
      <c r="O1020" s="226"/>
      <c r="P1020" s="226"/>
      <c r="Q1020" s="226"/>
      <c r="R1020" s="226"/>
      <c r="S1020" s="226"/>
    </row>
    <row r="1021" spans="5:19" s="222" customFormat="1" x14ac:dyDescent="0.2">
      <c r="E1021" s="226"/>
      <c r="F1021" s="226"/>
      <c r="G1021" s="226"/>
      <c r="H1021" s="226"/>
      <c r="I1021" s="226"/>
      <c r="J1021" s="226"/>
      <c r="K1021" s="226"/>
      <c r="L1021" s="226"/>
      <c r="M1021" s="226"/>
      <c r="N1021" s="226"/>
      <c r="O1021" s="226"/>
      <c r="P1021" s="226"/>
      <c r="Q1021" s="226"/>
      <c r="R1021" s="226"/>
      <c r="S1021" s="226"/>
    </row>
    <row r="1022" spans="5:19" s="222" customFormat="1" x14ac:dyDescent="0.2">
      <c r="E1022" s="226"/>
      <c r="F1022" s="226"/>
      <c r="G1022" s="226"/>
      <c r="H1022" s="226"/>
      <c r="I1022" s="226"/>
      <c r="J1022" s="226"/>
      <c r="K1022" s="226"/>
      <c r="L1022" s="226"/>
      <c r="M1022" s="226"/>
      <c r="N1022" s="226"/>
      <c r="O1022" s="226"/>
      <c r="P1022" s="226"/>
      <c r="Q1022" s="226"/>
      <c r="R1022" s="226"/>
      <c r="S1022" s="226"/>
    </row>
    <row r="1023" spans="5:19" s="222" customFormat="1" x14ac:dyDescent="0.2">
      <c r="E1023" s="226"/>
      <c r="F1023" s="226"/>
      <c r="G1023" s="226"/>
      <c r="H1023" s="226"/>
      <c r="I1023" s="226"/>
      <c r="J1023" s="226"/>
      <c r="K1023" s="226"/>
      <c r="L1023" s="226"/>
      <c r="M1023" s="226"/>
      <c r="N1023" s="226"/>
      <c r="O1023" s="226"/>
      <c r="P1023" s="226"/>
      <c r="Q1023" s="226"/>
      <c r="R1023" s="226"/>
      <c r="S1023" s="226"/>
    </row>
    <row r="1024" spans="5:19" s="222" customFormat="1" x14ac:dyDescent="0.2">
      <c r="E1024" s="226"/>
      <c r="F1024" s="226"/>
      <c r="G1024" s="226"/>
      <c r="H1024" s="226"/>
      <c r="I1024" s="226"/>
      <c r="J1024" s="226"/>
      <c r="K1024" s="226"/>
      <c r="L1024" s="226"/>
      <c r="M1024" s="226"/>
      <c r="N1024" s="226"/>
      <c r="O1024" s="226"/>
      <c r="P1024" s="226"/>
      <c r="Q1024" s="226"/>
      <c r="R1024" s="226"/>
      <c r="S1024" s="226"/>
    </row>
    <row r="1025" spans="5:19" s="222" customFormat="1" x14ac:dyDescent="0.2">
      <c r="E1025" s="226"/>
      <c r="F1025" s="226"/>
      <c r="G1025" s="226"/>
      <c r="H1025" s="226"/>
      <c r="I1025" s="226"/>
      <c r="J1025" s="226"/>
      <c r="K1025" s="226"/>
      <c r="L1025" s="226"/>
      <c r="M1025" s="226"/>
      <c r="N1025" s="226"/>
      <c r="O1025" s="226"/>
      <c r="P1025" s="226"/>
      <c r="Q1025" s="226"/>
      <c r="R1025" s="226"/>
      <c r="S1025" s="226"/>
    </row>
    <row r="1026" spans="5:19" s="222" customFormat="1" x14ac:dyDescent="0.2">
      <c r="E1026" s="226"/>
      <c r="F1026" s="226"/>
      <c r="G1026" s="226"/>
      <c r="H1026" s="226"/>
      <c r="I1026" s="226"/>
      <c r="J1026" s="226"/>
      <c r="K1026" s="226"/>
      <c r="L1026" s="226"/>
      <c r="M1026" s="226"/>
      <c r="N1026" s="226"/>
      <c r="O1026" s="226"/>
      <c r="P1026" s="226"/>
      <c r="Q1026" s="226"/>
      <c r="R1026" s="226"/>
      <c r="S1026" s="226"/>
    </row>
    <row r="1027" spans="5:19" s="222" customFormat="1" x14ac:dyDescent="0.2">
      <c r="E1027" s="226"/>
      <c r="F1027" s="226"/>
      <c r="G1027" s="226"/>
      <c r="H1027" s="226"/>
      <c r="I1027" s="226"/>
      <c r="J1027" s="226"/>
      <c r="K1027" s="226"/>
      <c r="L1027" s="226"/>
      <c r="M1027" s="226"/>
      <c r="N1027" s="226"/>
      <c r="O1027" s="226"/>
      <c r="P1027" s="226"/>
      <c r="Q1027" s="226"/>
      <c r="R1027" s="226"/>
      <c r="S1027" s="226"/>
    </row>
    <row r="1028" spans="5:19" s="222" customFormat="1" x14ac:dyDescent="0.2">
      <c r="E1028" s="226"/>
      <c r="F1028" s="226"/>
      <c r="G1028" s="226"/>
      <c r="H1028" s="226"/>
      <c r="I1028" s="226"/>
      <c r="J1028" s="226"/>
      <c r="K1028" s="226"/>
      <c r="L1028" s="226"/>
      <c r="M1028" s="226"/>
      <c r="N1028" s="226"/>
      <c r="O1028" s="226"/>
      <c r="P1028" s="226"/>
      <c r="Q1028" s="226"/>
      <c r="R1028" s="226"/>
      <c r="S1028" s="226"/>
    </row>
    <row r="1029" spans="5:19" s="222" customFormat="1" x14ac:dyDescent="0.2">
      <c r="E1029" s="226"/>
      <c r="F1029" s="226"/>
      <c r="G1029" s="226"/>
      <c r="H1029" s="226"/>
      <c r="I1029" s="226"/>
      <c r="J1029" s="226"/>
      <c r="K1029" s="226"/>
      <c r="L1029" s="226"/>
      <c r="M1029" s="226"/>
      <c r="N1029" s="226"/>
      <c r="O1029" s="226"/>
      <c r="P1029" s="226"/>
      <c r="Q1029" s="226"/>
      <c r="R1029" s="226"/>
      <c r="S1029" s="226"/>
    </row>
    <row r="1030" spans="5:19" s="222" customFormat="1" x14ac:dyDescent="0.2">
      <c r="E1030" s="226"/>
      <c r="F1030" s="226"/>
      <c r="G1030" s="226"/>
      <c r="H1030" s="226"/>
      <c r="I1030" s="226"/>
      <c r="J1030" s="226"/>
      <c r="K1030" s="226"/>
      <c r="L1030" s="226"/>
      <c r="M1030" s="226"/>
      <c r="N1030" s="226"/>
      <c r="O1030" s="226"/>
      <c r="P1030" s="226"/>
      <c r="Q1030" s="226"/>
      <c r="R1030" s="226"/>
      <c r="S1030" s="226"/>
    </row>
    <row r="1031" spans="5:19" s="222" customFormat="1" x14ac:dyDescent="0.2">
      <c r="E1031" s="226"/>
      <c r="F1031" s="226"/>
      <c r="G1031" s="226"/>
      <c r="H1031" s="226"/>
      <c r="I1031" s="226"/>
      <c r="J1031" s="226"/>
      <c r="K1031" s="226"/>
      <c r="L1031" s="226"/>
      <c r="M1031" s="226"/>
      <c r="N1031" s="226"/>
      <c r="O1031" s="226"/>
      <c r="P1031" s="226"/>
      <c r="Q1031" s="226"/>
      <c r="R1031" s="226"/>
      <c r="S1031" s="226"/>
    </row>
    <row r="1032" spans="5:19" s="222" customFormat="1" x14ac:dyDescent="0.2">
      <c r="E1032" s="226"/>
      <c r="F1032" s="226"/>
      <c r="G1032" s="226"/>
      <c r="H1032" s="226"/>
      <c r="I1032" s="226"/>
      <c r="J1032" s="226"/>
      <c r="K1032" s="226"/>
      <c r="L1032" s="226"/>
      <c r="M1032" s="226"/>
      <c r="N1032" s="226"/>
      <c r="O1032" s="226"/>
      <c r="P1032" s="226"/>
      <c r="Q1032" s="226"/>
      <c r="R1032" s="226"/>
      <c r="S1032" s="226"/>
    </row>
    <row r="1033" spans="5:19" s="222" customFormat="1" x14ac:dyDescent="0.2">
      <c r="E1033" s="226"/>
      <c r="F1033" s="226"/>
      <c r="G1033" s="226"/>
      <c r="H1033" s="226"/>
      <c r="I1033" s="226"/>
      <c r="J1033" s="226"/>
      <c r="K1033" s="226"/>
      <c r="L1033" s="226"/>
      <c r="M1033" s="226"/>
      <c r="N1033" s="226"/>
      <c r="O1033" s="226"/>
      <c r="P1033" s="226"/>
      <c r="Q1033" s="226"/>
      <c r="R1033" s="226"/>
      <c r="S1033" s="226"/>
    </row>
    <row r="1034" spans="5:19" s="222" customFormat="1" x14ac:dyDescent="0.2">
      <c r="E1034" s="226"/>
      <c r="F1034" s="226"/>
      <c r="G1034" s="226"/>
      <c r="H1034" s="226"/>
      <c r="I1034" s="226"/>
      <c r="J1034" s="226"/>
      <c r="K1034" s="226"/>
      <c r="L1034" s="226"/>
      <c r="M1034" s="226"/>
      <c r="N1034" s="226"/>
      <c r="O1034" s="226"/>
      <c r="P1034" s="226"/>
      <c r="Q1034" s="226"/>
      <c r="R1034" s="226"/>
      <c r="S1034" s="226"/>
    </row>
    <row r="1035" spans="5:19" s="222" customFormat="1" x14ac:dyDescent="0.2">
      <c r="E1035" s="226"/>
      <c r="F1035" s="226"/>
      <c r="G1035" s="226"/>
      <c r="H1035" s="226"/>
      <c r="I1035" s="226"/>
      <c r="J1035" s="226"/>
      <c r="K1035" s="226"/>
      <c r="L1035" s="226"/>
      <c r="M1035" s="226"/>
      <c r="N1035" s="226"/>
      <c r="O1035" s="226"/>
      <c r="P1035" s="226"/>
      <c r="Q1035" s="226"/>
      <c r="R1035" s="226"/>
      <c r="S1035" s="226"/>
    </row>
    <row r="1036" spans="5:19" s="222" customFormat="1" x14ac:dyDescent="0.2">
      <c r="E1036" s="226"/>
      <c r="F1036" s="226"/>
      <c r="G1036" s="226"/>
      <c r="H1036" s="226"/>
      <c r="I1036" s="226"/>
      <c r="J1036" s="226"/>
      <c r="K1036" s="226"/>
      <c r="L1036" s="226"/>
      <c r="M1036" s="226"/>
      <c r="N1036" s="226"/>
      <c r="O1036" s="226"/>
      <c r="P1036" s="226"/>
      <c r="Q1036" s="226"/>
      <c r="R1036" s="226"/>
      <c r="S1036" s="226"/>
    </row>
    <row r="1037" spans="5:19" s="222" customFormat="1" x14ac:dyDescent="0.2">
      <c r="E1037" s="226"/>
      <c r="F1037" s="226"/>
      <c r="G1037" s="226"/>
      <c r="H1037" s="226"/>
      <c r="I1037" s="226"/>
      <c r="J1037" s="226"/>
      <c r="K1037" s="226"/>
      <c r="L1037" s="226"/>
      <c r="M1037" s="226"/>
      <c r="N1037" s="226"/>
      <c r="O1037" s="226"/>
      <c r="P1037" s="226"/>
      <c r="Q1037" s="226"/>
      <c r="R1037" s="226"/>
      <c r="S1037" s="226"/>
    </row>
    <row r="1038" spans="5:19" s="222" customFormat="1" x14ac:dyDescent="0.2">
      <c r="E1038" s="226"/>
      <c r="F1038" s="226"/>
      <c r="G1038" s="226"/>
      <c r="H1038" s="226"/>
      <c r="I1038" s="226"/>
      <c r="J1038" s="226"/>
      <c r="K1038" s="226"/>
      <c r="L1038" s="226"/>
      <c r="M1038" s="226"/>
      <c r="N1038" s="226"/>
      <c r="O1038" s="226"/>
      <c r="P1038" s="226"/>
      <c r="Q1038" s="226"/>
      <c r="R1038" s="226"/>
      <c r="S1038" s="226"/>
    </row>
    <row r="1039" spans="5:19" s="222" customFormat="1" x14ac:dyDescent="0.2">
      <c r="E1039" s="226"/>
      <c r="F1039" s="226"/>
      <c r="G1039" s="226"/>
      <c r="H1039" s="226"/>
      <c r="I1039" s="226"/>
      <c r="J1039" s="226"/>
      <c r="K1039" s="226"/>
      <c r="L1039" s="226"/>
      <c r="M1039" s="226"/>
      <c r="N1039" s="226"/>
      <c r="O1039" s="226"/>
      <c r="P1039" s="226"/>
      <c r="Q1039" s="226"/>
      <c r="R1039" s="226"/>
      <c r="S1039" s="226"/>
    </row>
    <row r="1040" spans="5:19" s="222" customFormat="1" x14ac:dyDescent="0.2">
      <c r="E1040" s="226"/>
      <c r="F1040" s="226"/>
      <c r="G1040" s="226"/>
      <c r="H1040" s="226"/>
      <c r="I1040" s="226"/>
      <c r="J1040" s="226"/>
      <c r="K1040" s="226"/>
      <c r="L1040" s="226"/>
      <c r="M1040" s="226"/>
      <c r="N1040" s="226"/>
      <c r="O1040" s="226"/>
      <c r="P1040" s="226"/>
      <c r="Q1040" s="226"/>
      <c r="R1040" s="226"/>
      <c r="S1040" s="226"/>
    </row>
    <row r="1041" spans="5:19" s="222" customFormat="1" x14ac:dyDescent="0.2">
      <c r="E1041" s="226"/>
      <c r="F1041" s="226"/>
      <c r="G1041" s="226"/>
      <c r="H1041" s="226"/>
      <c r="I1041" s="226"/>
      <c r="J1041" s="226"/>
      <c r="K1041" s="226"/>
      <c r="L1041" s="226"/>
      <c r="M1041" s="226"/>
      <c r="N1041" s="226"/>
      <c r="O1041" s="226"/>
      <c r="P1041" s="226"/>
      <c r="Q1041" s="226"/>
      <c r="R1041" s="226"/>
      <c r="S1041" s="226"/>
    </row>
    <row r="1042" spans="5:19" s="222" customFormat="1" x14ac:dyDescent="0.2">
      <c r="E1042" s="226"/>
      <c r="F1042" s="226"/>
      <c r="G1042" s="226"/>
      <c r="H1042" s="226"/>
      <c r="I1042" s="226"/>
      <c r="J1042" s="226"/>
      <c r="K1042" s="226"/>
      <c r="L1042" s="226"/>
      <c r="M1042" s="226"/>
      <c r="N1042" s="226"/>
      <c r="O1042" s="226"/>
      <c r="P1042" s="226"/>
      <c r="Q1042" s="226"/>
      <c r="R1042" s="226"/>
      <c r="S1042" s="226"/>
    </row>
    <row r="1043" spans="5:19" s="222" customFormat="1" x14ac:dyDescent="0.2">
      <c r="E1043" s="226"/>
      <c r="F1043" s="226"/>
      <c r="G1043" s="226"/>
      <c r="H1043" s="226"/>
      <c r="I1043" s="226"/>
      <c r="J1043" s="226"/>
      <c r="K1043" s="226"/>
      <c r="L1043" s="226"/>
      <c r="M1043" s="226"/>
      <c r="N1043" s="226"/>
      <c r="O1043" s="226"/>
      <c r="P1043" s="226"/>
      <c r="Q1043" s="226"/>
      <c r="R1043" s="226"/>
      <c r="S1043" s="226"/>
    </row>
    <row r="1044" spans="5:19" s="222" customFormat="1" x14ac:dyDescent="0.2">
      <c r="E1044" s="226"/>
      <c r="F1044" s="226"/>
      <c r="G1044" s="226"/>
      <c r="H1044" s="226"/>
      <c r="I1044" s="226"/>
      <c r="J1044" s="226"/>
      <c r="K1044" s="226"/>
      <c r="L1044" s="226"/>
      <c r="M1044" s="226"/>
      <c r="N1044" s="226"/>
      <c r="O1044" s="226"/>
      <c r="P1044" s="226"/>
      <c r="Q1044" s="226"/>
      <c r="R1044" s="226"/>
      <c r="S1044" s="226"/>
    </row>
    <row r="1045" spans="5:19" s="222" customFormat="1" x14ac:dyDescent="0.2">
      <c r="E1045" s="226"/>
      <c r="F1045" s="226"/>
      <c r="G1045" s="226"/>
      <c r="H1045" s="226"/>
      <c r="I1045" s="226"/>
      <c r="J1045" s="226"/>
      <c r="K1045" s="226"/>
      <c r="L1045" s="226"/>
      <c r="M1045" s="226"/>
      <c r="N1045" s="226"/>
      <c r="O1045" s="226"/>
      <c r="P1045" s="226"/>
      <c r="Q1045" s="226"/>
      <c r="R1045" s="226"/>
      <c r="S1045" s="226"/>
    </row>
    <row r="1046" spans="5:19" s="222" customFormat="1" x14ac:dyDescent="0.2">
      <c r="E1046" s="226"/>
      <c r="F1046" s="226"/>
      <c r="G1046" s="226"/>
      <c r="H1046" s="226"/>
      <c r="I1046" s="226"/>
      <c r="J1046" s="226"/>
      <c r="K1046" s="226"/>
      <c r="L1046" s="226"/>
      <c r="M1046" s="226"/>
      <c r="N1046" s="226"/>
      <c r="O1046" s="226"/>
      <c r="P1046" s="226"/>
      <c r="Q1046" s="226"/>
      <c r="R1046" s="226"/>
      <c r="S1046" s="226"/>
    </row>
    <row r="1047" spans="5:19" s="222" customFormat="1" x14ac:dyDescent="0.2">
      <c r="E1047" s="226"/>
      <c r="F1047" s="226"/>
      <c r="G1047" s="226"/>
      <c r="H1047" s="226"/>
      <c r="I1047" s="226"/>
      <c r="J1047" s="226"/>
      <c r="K1047" s="226"/>
      <c r="L1047" s="226"/>
      <c r="M1047" s="226"/>
      <c r="N1047" s="226"/>
      <c r="O1047" s="226"/>
      <c r="P1047" s="226"/>
      <c r="Q1047" s="226"/>
      <c r="R1047" s="226"/>
      <c r="S1047" s="226"/>
    </row>
    <row r="1048" spans="5:19" s="222" customFormat="1" x14ac:dyDescent="0.2">
      <c r="E1048" s="226"/>
      <c r="F1048" s="226"/>
      <c r="G1048" s="226"/>
      <c r="H1048" s="226"/>
      <c r="I1048" s="226"/>
      <c r="J1048" s="226"/>
      <c r="K1048" s="226"/>
      <c r="L1048" s="226"/>
      <c r="M1048" s="226"/>
      <c r="N1048" s="226"/>
      <c r="O1048" s="226"/>
      <c r="P1048" s="226"/>
      <c r="Q1048" s="226"/>
      <c r="R1048" s="226"/>
      <c r="S1048" s="226"/>
    </row>
    <row r="1049" spans="5:19" s="222" customFormat="1" x14ac:dyDescent="0.2">
      <c r="E1049" s="226"/>
      <c r="F1049" s="226"/>
      <c r="G1049" s="226"/>
      <c r="H1049" s="226"/>
      <c r="I1049" s="226"/>
      <c r="J1049" s="226"/>
      <c r="K1049" s="226"/>
      <c r="L1049" s="226"/>
      <c r="M1049" s="226"/>
      <c r="N1049" s="226"/>
      <c r="O1049" s="226"/>
      <c r="P1049" s="226"/>
      <c r="Q1049" s="226"/>
      <c r="R1049" s="226"/>
      <c r="S1049" s="226"/>
    </row>
    <row r="1050" spans="5:19" s="222" customFormat="1" x14ac:dyDescent="0.2">
      <c r="E1050" s="226"/>
      <c r="F1050" s="226"/>
      <c r="G1050" s="226"/>
      <c r="H1050" s="226"/>
      <c r="I1050" s="226"/>
      <c r="J1050" s="226"/>
      <c r="K1050" s="226"/>
      <c r="L1050" s="226"/>
      <c r="M1050" s="226"/>
      <c r="N1050" s="226"/>
      <c r="O1050" s="226"/>
      <c r="P1050" s="226"/>
      <c r="Q1050" s="226"/>
      <c r="R1050" s="226"/>
      <c r="S1050" s="226"/>
    </row>
    <row r="1051" spans="5:19" s="222" customFormat="1" x14ac:dyDescent="0.2">
      <c r="E1051" s="226"/>
      <c r="F1051" s="226"/>
      <c r="G1051" s="226"/>
      <c r="H1051" s="226"/>
      <c r="I1051" s="226"/>
      <c r="J1051" s="226"/>
      <c r="K1051" s="226"/>
      <c r="L1051" s="226"/>
      <c r="M1051" s="226"/>
      <c r="N1051" s="226"/>
      <c r="O1051" s="226"/>
      <c r="P1051" s="226"/>
      <c r="Q1051" s="226"/>
      <c r="R1051" s="226"/>
      <c r="S1051" s="226"/>
    </row>
    <row r="1052" spans="5:19" s="222" customFormat="1" x14ac:dyDescent="0.2">
      <c r="E1052" s="226"/>
      <c r="F1052" s="226"/>
      <c r="G1052" s="226"/>
      <c r="H1052" s="226"/>
      <c r="I1052" s="226"/>
      <c r="J1052" s="226"/>
      <c r="K1052" s="226"/>
      <c r="L1052" s="226"/>
      <c r="M1052" s="226"/>
      <c r="N1052" s="226"/>
      <c r="O1052" s="226"/>
      <c r="P1052" s="226"/>
      <c r="Q1052" s="226"/>
      <c r="R1052" s="226"/>
      <c r="S1052" s="226"/>
    </row>
    <row r="1053" spans="5:19" s="222" customFormat="1" x14ac:dyDescent="0.2">
      <c r="E1053" s="226"/>
      <c r="F1053" s="226"/>
      <c r="G1053" s="226"/>
      <c r="H1053" s="226"/>
      <c r="I1053" s="226"/>
      <c r="J1053" s="226"/>
      <c r="K1053" s="226"/>
      <c r="L1053" s="226"/>
      <c r="M1053" s="226"/>
      <c r="N1053" s="226"/>
      <c r="O1053" s="226"/>
      <c r="P1053" s="226"/>
      <c r="Q1053" s="226"/>
      <c r="R1053" s="226"/>
      <c r="S1053" s="226"/>
    </row>
    <row r="1054" spans="5:19" s="222" customFormat="1" x14ac:dyDescent="0.2">
      <c r="E1054" s="226"/>
      <c r="F1054" s="226"/>
      <c r="G1054" s="226"/>
      <c r="H1054" s="226"/>
      <c r="I1054" s="226"/>
      <c r="J1054" s="226"/>
      <c r="K1054" s="226"/>
      <c r="L1054" s="226"/>
      <c r="M1054" s="226"/>
      <c r="N1054" s="226"/>
      <c r="O1054" s="226"/>
      <c r="P1054" s="226"/>
      <c r="Q1054" s="226"/>
      <c r="R1054" s="226"/>
      <c r="S1054" s="226"/>
    </row>
    <row r="1055" spans="5:19" s="222" customFormat="1" x14ac:dyDescent="0.2">
      <c r="E1055" s="226"/>
      <c r="F1055" s="226"/>
      <c r="G1055" s="226"/>
      <c r="H1055" s="226"/>
      <c r="I1055" s="226"/>
      <c r="J1055" s="226"/>
      <c r="K1055" s="226"/>
      <c r="L1055" s="226"/>
      <c r="M1055" s="226"/>
      <c r="N1055" s="226"/>
      <c r="O1055" s="226"/>
      <c r="P1055" s="226"/>
      <c r="Q1055" s="226"/>
      <c r="R1055" s="226"/>
      <c r="S1055" s="226"/>
    </row>
    <row r="1056" spans="5:19" s="222" customFormat="1" x14ac:dyDescent="0.2">
      <c r="E1056" s="226"/>
      <c r="F1056" s="226"/>
      <c r="G1056" s="226"/>
      <c r="H1056" s="226"/>
      <c r="I1056" s="226"/>
      <c r="J1056" s="226"/>
      <c r="K1056" s="226"/>
      <c r="L1056" s="226"/>
      <c r="M1056" s="226"/>
      <c r="N1056" s="226"/>
      <c r="O1056" s="226"/>
      <c r="P1056" s="226"/>
      <c r="Q1056" s="226"/>
      <c r="R1056" s="226"/>
      <c r="S1056" s="226"/>
    </row>
    <row r="1057" spans="5:19" s="222" customFormat="1" x14ac:dyDescent="0.2">
      <c r="E1057" s="226"/>
      <c r="F1057" s="226"/>
      <c r="G1057" s="226"/>
      <c r="H1057" s="226"/>
      <c r="I1057" s="226"/>
      <c r="J1057" s="226"/>
      <c r="K1057" s="226"/>
      <c r="L1057" s="226"/>
      <c r="M1057" s="226"/>
      <c r="N1057" s="226"/>
      <c r="O1057" s="226"/>
      <c r="P1057" s="226"/>
      <c r="Q1057" s="226"/>
      <c r="R1057" s="226"/>
      <c r="S1057" s="226"/>
    </row>
    <row r="1058" spans="5:19" s="222" customFormat="1" x14ac:dyDescent="0.2">
      <c r="E1058" s="226"/>
      <c r="F1058" s="226"/>
      <c r="G1058" s="226"/>
      <c r="H1058" s="226"/>
      <c r="I1058" s="226"/>
      <c r="J1058" s="226"/>
      <c r="K1058" s="226"/>
      <c r="L1058" s="226"/>
      <c r="M1058" s="226"/>
      <c r="N1058" s="226"/>
      <c r="O1058" s="226"/>
      <c r="P1058" s="226"/>
      <c r="Q1058" s="226"/>
      <c r="R1058" s="226"/>
      <c r="S1058" s="226"/>
    </row>
    <row r="1059" spans="5:19" s="222" customFormat="1" x14ac:dyDescent="0.2">
      <c r="E1059" s="226"/>
      <c r="F1059" s="226"/>
      <c r="G1059" s="226"/>
      <c r="H1059" s="226"/>
      <c r="I1059" s="226"/>
      <c r="J1059" s="226"/>
      <c r="K1059" s="226"/>
      <c r="L1059" s="226"/>
      <c r="M1059" s="226"/>
      <c r="N1059" s="226"/>
      <c r="O1059" s="226"/>
      <c r="P1059" s="226"/>
      <c r="Q1059" s="226"/>
      <c r="R1059" s="226"/>
      <c r="S1059" s="226"/>
    </row>
    <row r="1060" spans="5:19" s="222" customFormat="1" x14ac:dyDescent="0.2">
      <c r="E1060" s="226"/>
      <c r="F1060" s="226"/>
      <c r="G1060" s="226"/>
      <c r="H1060" s="226"/>
      <c r="I1060" s="226"/>
      <c r="J1060" s="226"/>
      <c r="K1060" s="226"/>
      <c r="L1060" s="226"/>
      <c r="M1060" s="226"/>
      <c r="N1060" s="226"/>
      <c r="O1060" s="226"/>
      <c r="P1060" s="226"/>
      <c r="Q1060" s="226"/>
      <c r="R1060" s="226"/>
      <c r="S1060" s="226"/>
    </row>
    <row r="1061" spans="5:19" s="222" customFormat="1" x14ac:dyDescent="0.2">
      <c r="E1061" s="226"/>
      <c r="F1061" s="226"/>
      <c r="G1061" s="226"/>
      <c r="H1061" s="226"/>
      <c r="I1061" s="226"/>
      <c r="J1061" s="226"/>
      <c r="K1061" s="226"/>
      <c r="L1061" s="226"/>
      <c r="M1061" s="226"/>
      <c r="N1061" s="226"/>
      <c r="O1061" s="226"/>
      <c r="P1061" s="226"/>
      <c r="Q1061" s="226"/>
      <c r="R1061" s="226"/>
      <c r="S1061" s="226"/>
    </row>
    <row r="1062" spans="5:19" s="222" customFormat="1" x14ac:dyDescent="0.2">
      <c r="E1062" s="226"/>
      <c r="F1062" s="226"/>
      <c r="G1062" s="226"/>
      <c r="H1062" s="226"/>
      <c r="I1062" s="226"/>
      <c r="J1062" s="226"/>
      <c r="K1062" s="226"/>
      <c r="L1062" s="226"/>
      <c r="M1062" s="226"/>
      <c r="N1062" s="226"/>
      <c r="O1062" s="226"/>
      <c r="P1062" s="226"/>
      <c r="Q1062" s="226"/>
      <c r="R1062" s="226"/>
      <c r="S1062" s="226"/>
    </row>
    <row r="1063" spans="5:19" s="222" customFormat="1" x14ac:dyDescent="0.2">
      <c r="E1063" s="226"/>
      <c r="F1063" s="226"/>
      <c r="G1063" s="226"/>
      <c r="H1063" s="226"/>
      <c r="I1063" s="226"/>
      <c r="J1063" s="226"/>
      <c r="K1063" s="226"/>
      <c r="L1063" s="226"/>
      <c r="M1063" s="226"/>
      <c r="N1063" s="226"/>
      <c r="O1063" s="226"/>
      <c r="P1063" s="226"/>
      <c r="Q1063" s="226"/>
      <c r="R1063" s="226"/>
      <c r="S1063" s="226"/>
    </row>
    <row r="1064" spans="5:19" s="222" customFormat="1" x14ac:dyDescent="0.2">
      <c r="E1064" s="226"/>
      <c r="F1064" s="226"/>
      <c r="G1064" s="226"/>
      <c r="H1064" s="226"/>
      <c r="I1064" s="226"/>
      <c r="J1064" s="226"/>
      <c r="K1064" s="226"/>
      <c r="L1064" s="226"/>
      <c r="M1064" s="226"/>
      <c r="N1064" s="226"/>
      <c r="O1064" s="226"/>
      <c r="P1064" s="226"/>
      <c r="Q1064" s="226"/>
      <c r="R1064" s="226"/>
      <c r="S1064" s="226"/>
    </row>
    <row r="1065" spans="5:19" s="222" customFormat="1" x14ac:dyDescent="0.2">
      <c r="E1065" s="226"/>
      <c r="F1065" s="226"/>
      <c r="G1065" s="226"/>
      <c r="H1065" s="226"/>
      <c r="I1065" s="226"/>
      <c r="J1065" s="226"/>
      <c r="K1065" s="226"/>
      <c r="L1065" s="226"/>
      <c r="M1065" s="226"/>
      <c r="N1065" s="226"/>
      <c r="O1065" s="226"/>
      <c r="P1065" s="226"/>
      <c r="Q1065" s="226"/>
      <c r="R1065" s="226"/>
      <c r="S1065" s="226"/>
    </row>
    <row r="1066" spans="5:19" s="222" customFormat="1" x14ac:dyDescent="0.2">
      <c r="E1066" s="226"/>
      <c r="F1066" s="226"/>
      <c r="G1066" s="226"/>
      <c r="H1066" s="226"/>
      <c r="I1066" s="226"/>
      <c r="J1066" s="226"/>
      <c r="K1066" s="226"/>
      <c r="L1066" s="226"/>
      <c r="M1066" s="226"/>
      <c r="N1066" s="226"/>
      <c r="O1066" s="226"/>
      <c r="P1066" s="226"/>
      <c r="Q1066" s="226"/>
      <c r="R1066" s="226"/>
      <c r="S1066" s="226"/>
    </row>
    <row r="1067" spans="5:19" s="222" customFormat="1" x14ac:dyDescent="0.2">
      <c r="E1067" s="226"/>
      <c r="F1067" s="226"/>
      <c r="G1067" s="226"/>
      <c r="H1067" s="226"/>
      <c r="I1067" s="226"/>
      <c r="J1067" s="226"/>
      <c r="K1067" s="226"/>
      <c r="L1067" s="226"/>
      <c r="M1067" s="226"/>
      <c r="N1067" s="226"/>
      <c r="O1067" s="226"/>
      <c r="P1067" s="226"/>
      <c r="Q1067" s="226"/>
      <c r="R1067" s="226"/>
      <c r="S1067" s="226"/>
    </row>
    <row r="1068" spans="5:19" s="222" customFormat="1" x14ac:dyDescent="0.2">
      <c r="E1068" s="226"/>
      <c r="F1068" s="226"/>
      <c r="G1068" s="226"/>
      <c r="H1068" s="226"/>
      <c r="I1068" s="226"/>
      <c r="J1068" s="226"/>
      <c r="K1068" s="226"/>
      <c r="L1068" s="226"/>
      <c r="M1068" s="226"/>
      <c r="N1068" s="226"/>
      <c r="O1068" s="226"/>
      <c r="P1068" s="226"/>
      <c r="Q1068" s="226"/>
      <c r="R1068" s="226"/>
      <c r="S1068" s="226"/>
    </row>
    <row r="1069" spans="5:19" s="222" customFormat="1" x14ac:dyDescent="0.2">
      <c r="E1069" s="226"/>
      <c r="F1069" s="226"/>
      <c r="G1069" s="226"/>
      <c r="H1069" s="226"/>
      <c r="I1069" s="226"/>
      <c r="J1069" s="226"/>
      <c r="K1069" s="226"/>
      <c r="L1069" s="226"/>
      <c r="M1069" s="226"/>
      <c r="N1069" s="226"/>
      <c r="O1069" s="226"/>
      <c r="P1069" s="226"/>
      <c r="Q1069" s="226"/>
      <c r="R1069" s="226"/>
      <c r="S1069" s="226"/>
    </row>
    <row r="1070" spans="5:19" s="222" customFormat="1" x14ac:dyDescent="0.2">
      <c r="E1070" s="226"/>
      <c r="F1070" s="226"/>
      <c r="G1070" s="226"/>
      <c r="H1070" s="226"/>
      <c r="I1070" s="226"/>
      <c r="J1070" s="226"/>
      <c r="K1070" s="226"/>
      <c r="L1070" s="226"/>
      <c r="M1070" s="226"/>
      <c r="N1070" s="226"/>
      <c r="O1070" s="226"/>
      <c r="P1070" s="226"/>
      <c r="Q1070" s="226"/>
      <c r="R1070" s="226"/>
      <c r="S1070" s="226"/>
    </row>
    <row r="1071" spans="5:19" s="222" customFormat="1" x14ac:dyDescent="0.2">
      <c r="E1071" s="226"/>
      <c r="F1071" s="226"/>
      <c r="G1071" s="226"/>
      <c r="H1071" s="226"/>
      <c r="I1071" s="226"/>
      <c r="J1071" s="226"/>
      <c r="K1071" s="226"/>
      <c r="L1071" s="226"/>
      <c r="M1071" s="226"/>
      <c r="N1071" s="226"/>
      <c r="O1071" s="226"/>
      <c r="P1071" s="226"/>
      <c r="Q1071" s="226"/>
      <c r="R1071" s="226"/>
      <c r="S1071" s="226"/>
    </row>
    <row r="1072" spans="5:19" s="222" customFormat="1" x14ac:dyDescent="0.2">
      <c r="E1072" s="226"/>
      <c r="F1072" s="226"/>
      <c r="G1072" s="226"/>
      <c r="H1072" s="226"/>
      <c r="I1072" s="226"/>
      <c r="J1072" s="226"/>
      <c r="K1072" s="226"/>
      <c r="L1072" s="226"/>
      <c r="M1072" s="226"/>
      <c r="N1072" s="226"/>
      <c r="O1072" s="226"/>
      <c r="P1072" s="226"/>
      <c r="Q1072" s="226"/>
      <c r="R1072" s="226"/>
      <c r="S1072" s="226"/>
    </row>
    <row r="1073" spans="5:19" s="222" customFormat="1" x14ac:dyDescent="0.2">
      <c r="E1073" s="226"/>
      <c r="F1073" s="226"/>
      <c r="G1073" s="226"/>
      <c r="H1073" s="226"/>
      <c r="I1073" s="226"/>
      <c r="J1073" s="226"/>
      <c r="K1073" s="226"/>
      <c r="L1073" s="226"/>
      <c r="M1073" s="226"/>
      <c r="N1073" s="226"/>
      <c r="O1073" s="226"/>
      <c r="P1073" s="226"/>
      <c r="Q1073" s="226"/>
      <c r="R1073" s="226"/>
      <c r="S1073" s="226"/>
    </row>
    <row r="1074" spans="5:19" s="222" customFormat="1" x14ac:dyDescent="0.2">
      <c r="E1074" s="226"/>
      <c r="F1074" s="226"/>
      <c r="G1074" s="226"/>
      <c r="H1074" s="226"/>
      <c r="I1074" s="226"/>
      <c r="J1074" s="226"/>
      <c r="K1074" s="226"/>
      <c r="L1074" s="226"/>
      <c r="M1074" s="226"/>
      <c r="N1074" s="226"/>
      <c r="O1074" s="226"/>
      <c r="P1074" s="226"/>
      <c r="Q1074" s="226"/>
      <c r="R1074" s="226"/>
      <c r="S1074" s="226"/>
    </row>
    <row r="1075" spans="5:19" s="222" customFormat="1" x14ac:dyDescent="0.2">
      <c r="E1075" s="226"/>
      <c r="F1075" s="226"/>
      <c r="G1075" s="226"/>
      <c r="H1075" s="226"/>
      <c r="I1075" s="226"/>
      <c r="J1075" s="226"/>
      <c r="K1075" s="226"/>
      <c r="L1075" s="226"/>
      <c r="M1075" s="226"/>
      <c r="N1075" s="226"/>
      <c r="O1075" s="226"/>
      <c r="P1075" s="226"/>
      <c r="Q1075" s="226"/>
      <c r="R1075" s="226"/>
      <c r="S1075" s="226"/>
    </row>
    <row r="1076" spans="5:19" s="222" customFormat="1" x14ac:dyDescent="0.2">
      <c r="E1076" s="226"/>
      <c r="F1076" s="226"/>
      <c r="G1076" s="226"/>
      <c r="H1076" s="226"/>
      <c r="I1076" s="226"/>
      <c r="J1076" s="226"/>
      <c r="K1076" s="226"/>
      <c r="L1076" s="226"/>
      <c r="M1076" s="226"/>
      <c r="N1076" s="226"/>
      <c r="O1076" s="226"/>
      <c r="P1076" s="226"/>
      <c r="Q1076" s="226"/>
      <c r="R1076" s="226"/>
      <c r="S1076" s="226"/>
    </row>
    <row r="1077" spans="5:19" s="222" customFormat="1" x14ac:dyDescent="0.2">
      <c r="E1077" s="226"/>
      <c r="F1077" s="226"/>
      <c r="G1077" s="226"/>
      <c r="H1077" s="226"/>
      <c r="I1077" s="226"/>
      <c r="J1077" s="226"/>
      <c r="K1077" s="226"/>
      <c r="L1077" s="226"/>
      <c r="M1077" s="226"/>
      <c r="N1077" s="226"/>
      <c r="O1077" s="226"/>
      <c r="P1077" s="226"/>
      <c r="Q1077" s="226"/>
      <c r="R1077" s="226"/>
      <c r="S1077" s="226"/>
    </row>
    <row r="1078" spans="5:19" s="222" customFormat="1" x14ac:dyDescent="0.2">
      <c r="E1078" s="226"/>
      <c r="F1078" s="226"/>
      <c r="G1078" s="226"/>
      <c r="H1078" s="226"/>
      <c r="I1078" s="226"/>
      <c r="J1078" s="226"/>
      <c r="K1078" s="226"/>
      <c r="L1078" s="226"/>
      <c r="M1078" s="226"/>
      <c r="N1078" s="226"/>
      <c r="O1078" s="226"/>
      <c r="P1078" s="226"/>
      <c r="Q1078" s="226"/>
      <c r="R1078" s="226"/>
      <c r="S1078" s="226"/>
    </row>
    <row r="1079" spans="5:19" s="222" customFormat="1" x14ac:dyDescent="0.2">
      <c r="E1079" s="226"/>
      <c r="F1079" s="226"/>
      <c r="G1079" s="226"/>
      <c r="H1079" s="226"/>
      <c r="I1079" s="226"/>
      <c r="J1079" s="226"/>
      <c r="K1079" s="226"/>
      <c r="L1079" s="226"/>
      <c r="M1079" s="226"/>
      <c r="N1079" s="226"/>
      <c r="O1079" s="226"/>
      <c r="P1079" s="226"/>
      <c r="Q1079" s="226"/>
      <c r="R1079" s="226"/>
      <c r="S1079" s="226"/>
    </row>
    <row r="1080" spans="5:19" s="222" customFormat="1" x14ac:dyDescent="0.2">
      <c r="E1080" s="226"/>
      <c r="F1080" s="226"/>
      <c r="G1080" s="226"/>
      <c r="H1080" s="226"/>
      <c r="I1080" s="226"/>
      <c r="J1080" s="226"/>
      <c r="K1080" s="226"/>
      <c r="L1080" s="226"/>
      <c r="M1080" s="226"/>
      <c r="N1080" s="226"/>
      <c r="O1080" s="226"/>
      <c r="P1080" s="226"/>
      <c r="Q1080" s="226"/>
      <c r="R1080" s="226"/>
      <c r="S1080" s="226"/>
    </row>
    <row r="1081" spans="5:19" s="222" customFormat="1" x14ac:dyDescent="0.2">
      <c r="E1081" s="226"/>
      <c r="F1081" s="226"/>
      <c r="G1081" s="226"/>
      <c r="H1081" s="226"/>
      <c r="I1081" s="226"/>
      <c r="J1081" s="226"/>
      <c r="K1081" s="226"/>
      <c r="L1081" s="226"/>
      <c r="M1081" s="226"/>
      <c r="N1081" s="226"/>
      <c r="O1081" s="226"/>
      <c r="P1081" s="226"/>
      <c r="Q1081" s="226"/>
      <c r="R1081" s="226"/>
      <c r="S1081" s="226"/>
    </row>
    <row r="1082" spans="5:19" s="222" customFormat="1" x14ac:dyDescent="0.2">
      <c r="E1082" s="226"/>
      <c r="F1082" s="226"/>
      <c r="G1082" s="226"/>
      <c r="H1082" s="226"/>
      <c r="I1082" s="226"/>
      <c r="J1082" s="226"/>
      <c r="K1082" s="226"/>
      <c r="L1082" s="226"/>
      <c r="M1082" s="226"/>
      <c r="N1082" s="226"/>
      <c r="O1082" s="226"/>
      <c r="P1082" s="226"/>
      <c r="Q1082" s="226"/>
      <c r="R1082" s="226"/>
      <c r="S1082" s="226"/>
    </row>
    <row r="1083" spans="5:19" s="222" customFormat="1" x14ac:dyDescent="0.2">
      <c r="E1083" s="226"/>
      <c r="F1083" s="226"/>
      <c r="G1083" s="226"/>
      <c r="H1083" s="226"/>
      <c r="I1083" s="226"/>
      <c r="J1083" s="226"/>
      <c r="K1083" s="226"/>
      <c r="L1083" s="226"/>
      <c r="M1083" s="226"/>
      <c r="N1083" s="226"/>
      <c r="O1083" s="226"/>
      <c r="P1083" s="226"/>
      <c r="Q1083" s="226"/>
      <c r="R1083" s="226"/>
      <c r="S1083" s="226"/>
    </row>
    <row r="1084" spans="5:19" s="222" customFormat="1" x14ac:dyDescent="0.2">
      <c r="E1084" s="226"/>
      <c r="F1084" s="226"/>
      <c r="G1084" s="226"/>
      <c r="H1084" s="226"/>
      <c r="I1084" s="226"/>
      <c r="J1084" s="226"/>
      <c r="K1084" s="226"/>
      <c r="L1084" s="226"/>
      <c r="M1084" s="226"/>
      <c r="N1084" s="226"/>
      <c r="O1084" s="226"/>
      <c r="P1084" s="226"/>
      <c r="Q1084" s="226"/>
      <c r="R1084" s="226"/>
      <c r="S1084" s="226"/>
    </row>
    <row r="1085" spans="5:19" s="222" customFormat="1" x14ac:dyDescent="0.2">
      <c r="E1085" s="226"/>
      <c r="F1085" s="226"/>
      <c r="G1085" s="226"/>
      <c r="H1085" s="226"/>
      <c r="I1085" s="226"/>
      <c r="J1085" s="226"/>
      <c r="K1085" s="226"/>
      <c r="L1085" s="226"/>
      <c r="M1085" s="226"/>
      <c r="N1085" s="226"/>
      <c r="O1085" s="226"/>
      <c r="P1085" s="226"/>
      <c r="Q1085" s="226"/>
      <c r="R1085" s="226"/>
      <c r="S1085" s="226"/>
    </row>
    <row r="1086" spans="5:19" s="222" customFormat="1" x14ac:dyDescent="0.2">
      <c r="E1086" s="226"/>
      <c r="F1086" s="226"/>
      <c r="G1086" s="226"/>
      <c r="H1086" s="226"/>
      <c r="I1086" s="226"/>
      <c r="J1086" s="226"/>
      <c r="K1086" s="226"/>
      <c r="L1086" s="226"/>
      <c r="M1086" s="226"/>
      <c r="N1086" s="226"/>
      <c r="O1086" s="226"/>
      <c r="P1086" s="226"/>
      <c r="Q1086" s="226"/>
      <c r="R1086" s="226"/>
      <c r="S1086" s="226"/>
    </row>
    <row r="1087" spans="5:19" s="222" customFormat="1" x14ac:dyDescent="0.2">
      <c r="E1087" s="226"/>
      <c r="F1087" s="226"/>
      <c r="G1087" s="226"/>
      <c r="H1087" s="226"/>
      <c r="I1087" s="226"/>
      <c r="J1087" s="226"/>
      <c r="K1087" s="226"/>
      <c r="L1087" s="226"/>
      <c r="M1087" s="226"/>
      <c r="N1087" s="226"/>
      <c r="O1087" s="226"/>
      <c r="P1087" s="226"/>
      <c r="Q1087" s="226"/>
      <c r="R1087" s="226"/>
      <c r="S1087" s="226"/>
    </row>
    <row r="1088" spans="5:19" s="222" customFormat="1" x14ac:dyDescent="0.2">
      <c r="E1088" s="226"/>
      <c r="F1088" s="226"/>
      <c r="G1088" s="226"/>
      <c r="H1088" s="226"/>
      <c r="I1088" s="226"/>
      <c r="J1088" s="226"/>
      <c r="K1088" s="226"/>
      <c r="L1088" s="226"/>
      <c r="M1088" s="226"/>
      <c r="N1088" s="226"/>
      <c r="O1088" s="226"/>
      <c r="P1088" s="226"/>
      <c r="Q1088" s="226"/>
      <c r="R1088" s="226"/>
      <c r="S1088" s="226"/>
    </row>
    <row r="1089" spans="5:19" s="222" customFormat="1" x14ac:dyDescent="0.2">
      <c r="E1089" s="226"/>
      <c r="F1089" s="226"/>
      <c r="G1089" s="226"/>
      <c r="H1089" s="226"/>
      <c r="I1089" s="226"/>
      <c r="J1089" s="226"/>
      <c r="K1089" s="226"/>
      <c r="L1089" s="226"/>
      <c r="M1089" s="226"/>
      <c r="N1089" s="226"/>
      <c r="O1089" s="226"/>
      <c r="P1089" s="226"/>
      <c r="Q1089" s="226"/>
      <c r="R1089" s="226"/>
      <c r="S1089" s="226"/>
    </row>
    <row r="1090" spans="5:19" s="222" customFormat="1" x14ac:dyDescent="0.2">
      <c r="E1090" s="226"/>
      <c r="F1090" s="226"/>
      <c r="G1090" s="226"/>
      <c r="H1090" s="226"/>
      <c r="I1090" s="226"/>
      <c r="J1090" s="226"/>
      <c r="K1090" s="226"/>
      <c r="L1090" s="226"/>
      <c r="M1090" s="226"/>
      <c r="N1090" s="226"/>
      <c r="O1090" s="226"/>
      <c r="P1090" s="226"/>
      <c r="Q1090" s="226"/>
      <c r="R1090" s="226"/>
      <c r="S1090" s="226"/>
    </row>
    <row r="1091" spans="5:19" s="222" customFormat="1" x14ac:dyDescent="0.2">
      <c r="E1091" s="226"/>
      <c r="F1091" s="226"/>
      <c r="G1091" s="226"/>
      <c r="H1091" s="226"/>
      <c r="I1091" s="226"/>
      <c r="J1091" s="226"/>
      <c r="K1091" s="226"/>
      <c r="L1091" s="226"/>
      <c r="M1091" s="226"/>
      <c r="N1091" s="226"/>
      <c r="O1091" s="226"/>
      <c r="P1091" s="226"/>
      <c r="Q1091" s="226"/>
      <c r="R1091" s="226"/>
      <c r="S1091" s="226"/>
    </row>
    <row r="1092" spans="5:19" s="222" customFormat="1" x14ac:dyDescent="0.2">
      <c r="E1092" s="226"/>
      <c r="F1092" s="226"/>
      <c r="G1092" s="226"/>
      <c r="H1092" s="226"/>
      <c r="I1092" s="226"/>
      <c r="J1092" s="226"/>
      <c r="K1092" s="226"/>
      <c r="L1092" s="226"/>
      <c r="M1092" s="226"/>
      <c r="N1092" s="226"/>
      <c r="O1092" s="226"/>
      <c r="P1092" s="226"/>
      <c r="Q1092" s="226"/>
      <c r="R1092" s="226"/>
      <c r="S1092" s="226"/>
    </row>
    <row r="1093" spans="5:19" s="222" customFormat="1" x14ac:dyDescent="0.2">
      <c r="E1093" s="226"/>
      <c r="F1093" s="226"/>
      <c r="G1093" s="226"/>
      <c r="H1093" s="226"/>
      <c r="I1093" s="226"/>
      <c r="J1093" s="226"/>
      <c r="K1093" s="226"/>
      <c r="L1093" s="226"/>
      <c r="M1093" s="226"/>
      <c r="N1093" s="226"/>
      <c r="O1093" s="226"/>
      <c r="P1093" s="226"/>
      <c r="Q1093" s="226"/>
      <c r="R1093" s="226"/>
      <c r="S1093" s="226"/>
    </row>
    <row r="1094" spans="5:19" s="222" customFormat="1" x14ac:dyDescent="0.2">
      <c r="E1094" s="226"/>
      <c r="F1094" s="226"/>
      <c r="G1094" s="226"/>
      <c r="H1094" s="226"/>
      <c r="I1094" s="226"/>
      <c r="J1094" s="226"/>
      <c r="K1094" s="226"/>
      <c r="L1094" s="226"/>
      <c r="M1094" s="226"/>
      <c r="N1094" s="226"/>
      <c r="O1094" s="226"/>
      <c r="P1094" s="226"/>
      <c r="Q1094" s="226"/>
      <c r="R1094" s="226"/>
      <c r="S1094" s="226"/>
    </row>
    <row r="1095" spans="5:19" s="222" customFormat="1" x14ac:dyDescent="0.2">
      <c r="E1095" s="226"/>
      <c r="F1095" s="226"/>
      <c r="G1095" s="226"/>
      <c r="H1095" s="226"/>
      <c r="I1095" s="226"/>
      <c r="J1095" s="226"/>
      <c r="K1095" s="226"/>
      <c r="L1095" s="226"/>
      <c r="M1095" s="226"/>
      <c r="N1095" s="226"/>
      <c r="O1095" s="226"/>
      <c r="P1095" s="226"/>
      <c r="Q1095" s="226"/>
      <c r="R1095" s="226"/>
      <c r="S1095" s="226"/>
    </row>
    <row r="1096" spans="5:19" s="222" customFormat="1" x14ac:dyDescent="0.2">
      <c r="E1096" s="226"/>
      <c r="F1096" s="226"/>
      <c r="G1096" s="226"/>
      <c r="H1096" s="226"/>
      <c r="I1096" s="226"/>
      <c r="J1096" s="226"/>
      <c r="K1096" s="226"/>
      <c r="L1096" s="226"/>
      <c r="M1096" s="226"/>
      <c r="N1096" s="226"/>
      <c r="O1096" s="226"/>
      <c r="P1096" s="226"/>
      <c r="Q1096" s="226"/>
      <c r="R1096" s="226"/>
      <c r="S1096" s="226"/>
    </row>
    <row r="1097" spans="5:19" s="222" customFormat="1" x14ac:dyDescent="0.2">
      <c r="E1097" s="226"/>
      <c r="F1097" s="226"/>
      <c r="G1097" s="226"/>
      <c r="H1097" s="226"/>
      <c r="I1097" s="226"/>
      <c r="J1097" s="226"/>
      <c r="K1097" s="226"/>
      <c r="L1097" s="226"/>
      <c r="M1097" s="226"/>
      <c r="N1097" s="226"/>
      <c r="O1097" s="226"/>
      <c r="P1097" s="226"/>
      <c r="Q1097" s="226"/>
      <c r="R1097" s="226"/>
      <c r="S1097" s="226"/>
    </row>
    <row r="1098" spans="5:19" s="222" customFormat="1" x14ac:dyDescent="0.2">
      <c r="E1098" s="226"/>
      <c r="F1098" s="226"/>
      <c r="G1098" s="226"/>
      <c r="H1098" s="226"/>
      <c r="I1098" s="226"/>
      <c r="J1098" s="226"/>
      <c r="K1098" s="226"/>
      <c r="L1098" s="226"/>
      <c r="M1098" s="226"/>
      <c r="N1098" s="226"/>
      <c r="O1098" s="226"/>
      <c r="P1098" s="226"/>
      <c r="Q1098" s="226"/>
      <c r="R1098" s="226"/>
      <c r="S1098" s="226"/>
    </row>
    <row r="1099" spans="5:19" s="222" customFormat="1" x14ac:dyDescent="0.2">
      <c r="E1099" s="226"/>
      <c r="F1099" s="226"/>
      <c r="G1099" s="226"/>
      <c r="H1099" s="226"/>
      <c r="I1099" s="226"/>
      <c r="J1099" s="226"/>
      <c r="K1099" s="226"/>
      <c r="L1099" s="226"/>
      <c r="M1099" s="226"/>
      <c r="N1099" s="226"/>
      <c r="O1099" s="226"/>
      <c r="P1099" s="226"/>
      <c r="Q1099" s="226"/>
      <c r="R1099" s="226"/>
      <c r="S1099" s="226"/>
    </row>
    <row r="1100" spans="5:19" s="222" customFormat="1" x14ac:dyDescent="0.2">
      <c r="E1100" s="226"/>
      <c r="F1100" s="226"/>
      <c r="G1100" s="226"/>
      <c r="H1100" s="226"/>
      <c r="I1100" s="226"/>
      <c r="J1100" s="226"/>
      <c r="K1100" s="226"/>
      <c r="L1100" s="226"/>
      <c r="M1100" s="226"/>
      <c r="N1100" s="226"/>
      <c r="O1100" s="226"/>
      <c r="P1100" s="226"/>
      <c r="Q1100" s="226"/>
      <c r="R1100" s="226"/>
      <c r="S1100" s="226"/>
    </row>
    <row r="1101" spans="5:19" s="222" customFormat="1" x14ac:dyDescent="0.2">
      <c r="E1101" s="226"/>
      <c r="F1101" s="226"/>
      <c r="G1101" s="226"/>
      <c r="H1101" s="226"/>
      <c r="I1101" s="226"/>
      <c r="J1101" s="226"/>
      <c r="K1101" s="226"/>
      <c r="L1101" s="226"/>
      <c r="M1101" s="226"/>
      <c r="N1101" s="226"/>
      <c r="O1101" s="226"/>
      <c r="P1101" s="226"/>
      <c r="Q1101" s="226"/>
      <c r="R1101" s="226"/>
      <c r="S1101" s="226"/>
    </row>
    <row r="1102" spans="5:19" s="222" customFormat="1" x14ac:dyDescent="0.2">
      <c r="E1102" s="226"/>
      <c r="F1102" s="226"/>
      <c r="G1102" s="226"/>
      <c r="H1102" s="226"/>
      <c r="I1102" s="226"/>
      <c r="J1102" s="226"/>
      <c r="K1102" s="226"/>
      <c r="L1102" s="226"/>
      <c r="M1102" s="226"/>
      <c r="N1102" s="226"/>
      <c r="O1102" s="226"/>
      <c r="P1102" s="226"/>
      <c r="Q1102" s="226"/>
      <c r="R1102" s="226"/>
      <c r="S1102" s="226"/>
    </row>
    <row r="1103" spans="5:19" s="222" customFormat="1" x14ac:dyDescent="0.2">
      <c r="E1103" s="226"/>
      <c r="F1103" s="226"/>
      <c r="G1103" s="226"/>
      <c r="H1103" s="226"/>
      <c r="I1103" s="226"/>
      <c r="J1103" s="226"/>
      <c r="K1103" s="226"/>
      <c r="L1103" s="226"/>
      <c r="M1103" s="226"/>
      <c r="N1103" s="226"/>
      <c r="O1103" s="226"/>
      <c r="P1103" s="226"/>
      <c r="Q1103" s="226"/>
      <c r="R1103" s="226"/>
      <c r="S1103" s="226"/>
    </row>
    <row r="1104" spans="5:19" s="222" customFormat="1" x14ac:dyDescent="0.2">
      <c r="E1104" s="226"/>
      <c r="F1104" s="226"/>
      <c r="G1104" s="226"/>
      <c r="H1104" s="226"/>
      <c r="I1104" s="226"/>
      <c r="J1104" s="226"/>
      <c r="K1104" s="226"/>
      <c r="L1104" s="226"/>
      <c r="M1104" s="226"/>
      <c r="N1104" s="226"/>
      <c r="O1104" s="226"/>
      <c r="P1104" s="226"/>
      <c r="Q1104" s="226"/>
      <c r="R1104" s="226"/>
      <c r="S1104" s="226"/>
    </row>
    <row r="1105" spans="5:19" s="222" customFormat="1" x14ac:dyDescent="0.2">
      <c r="E1105" s="226"/>
      <c r="F1105" s="226"/>
      <c r="G1105" s="226"/>
      <c r="H1105" s="226"/>
      <c r="I1105" s="226"/>
      <c r="J1105" s="226"/>
      <c r="K1105" s="226"/>
      <c r="L1105" s="226"/>
      <c r="M1105" s="226"/>
      <c r="N1105" s="226"/>
      <c r="O1105" s="226"/>
      <c r="P1105" s="226"/>
      <c r="Q1105" s="226"/>
      <c r="R1105" s="226"/>
      <c r="S1105" s="226"/>
    </row>
    <row r="1106" spans="5:19" s="222" customFormat="1" x14ac:dyDescent="0.2">
      <c r="E1106" s="226"/>
      <c r="F1106" s="226"/>
      <c r="G1106" s="226"/>
      <c r="H1106" s="226"/>
      <c r="I1106" s="226"/>
      <c r="J1106" s="226"/>
      <c r="K1106" s="226"/>
      <c r="L1106" s="226"/>
      <c r="M1106" s="226"/>
      <c r="N1106" s="226"/>
      <c r="O1106" s="226"/>
      <c r="P1106" s="226"/>
      <c r="Q1106" s="226"/>
      <c r="R1106" s="226"/>
      <c r="S1106" s="226"/>
    </row>
    <row r="1107" spans="5:19" s="222" customFormat="1" x14ac:dyDescent="0.2">
      <c r="E1107" s="226"/>
      <c r="F1107" s="226"/>
      <c r="G1107" s="226"/>
      <c r="H1107" s="226"/>
      <c r="I1107" s="226"/>
      <c r="J1107" s="226"/>
      <c r="K1107" s="226"/>
      <c r="L1107" s="226"/>
      <c r="M1107" s="226"/>
      <c r="N1107" s="226"/>
      <c r="O1107" s="226"/>
      <c r="P1107" s="226"/>
      <c r="Q1107" s="226"/>
      <c r="R1107" s="226"/>
      <c r="S1107" s="226"/>
    </row>
    <row r="1108" spans="5:19" s="222" customFormat="1" x14ac:dyDescent="0.2">
      <c r="E1108" s="226"/>
      <c r="F1108" s="226"/>
      <c r="G1108" s="226"/>
      <c r="H1108" s="226"/>
      <c r="I1108" s="226"/>
      <c r="J1108" s="226"/>
      <c r="K1108" s="226"/>
      <c r="L1108" s="226"/>
      <c r="M1108" s="226"/>
      <c r="N1108" s="226"/>
      <c r="O1108" s="226"/>
      <c r="P1108" s="226"/>
      <c r="Q1108" s="226"/>
      <c r="R1108" s="226"/>
      <c r="S1108" s="226"/>
    </row>
    <row r="1109" spans="5:19" s="222" customFormat="1" x14ac:dyDescent="0.2">
      <c r="E1109" s="226"/>
      <c r="F1109" s="226"/>
      <c r="G1109" s="226"/>
      <c r="H1109" s="226"/>
      <c r="I1109" s="226"/>
      <c r="J1109" s="226"/>
      <c r="K1109" s="226"/>
      <c r="L1109" s="226"/>
      <c r="M1109" s="226"/>
      <c r="N1109" s="226"/>
      <c r="O1109" s="226"/>
      <c r="P1109" s="226"/>
      <c r="Q1109" s="226"/>
      <c r="R1109" s="226"/>
      <c r="S1109" s="226"/>
    </row>
    <row r="1110" spans="5:19" s="222" customFormat="1" x14ac:dyDescent="0.2">
      <c r="E1110" s="226"/>
      <c r="F1110" s="226"/>
      <c r="G1110" s="226"/>
      <c r="H1110" s="226"/>
      <c r="I1110" s="226"/>
      <c r="J1110" s="226"/>
      <c r="K1110" s="226"/>
      <c r="L1110" s="226"/>
      <c r="M1110" s="226"/>
      <c r="N1110" s="226"/>
      <c r="O1110" s="226"/>
      <c r="P1110" s="226"/>
      <c r="Q1110" s="226"/>
      <c r="R1110" s="226"/>
      <c r="S1110" s="226"/>
    </row>
    <row r="1111" spans="5:19" s="222" customFormat="1" x14ac:dyDescent="0.2">
      <c r="E1111" s="226"/>
      <c r="F1111" s="226"/>
      <c r="G1111" s="226"/>
      <c r="H1111" s="226"/>
      <c r="I1111" s="226"/>
      <c r="J1111" s="226"/>
      <c r="K1111" s="226"/>
      <c r="L1111" s="226"/>
      <c r="M1111" s="226"/>
      <c r="N1111" s="226"/>
      <c r="O1111" s="226"/>
      <c r="P1111" s="226"/>
      <c r="Q1111" s="226"/>
      <c r="R1111" s="226"/>
      <c r="S1111" s="226"/>
    </row>
    <row r="1112" spans="5:19" s="222" customFormat="1" x14ac:dyDescent="0.2">
      <c r="E1112" s="226"/>
      <c r="F1112" s="226"/>
      <c r="G1112" s="226"/>
      <c r="H1112" s="226"/>
      <c r="I1112" s="226"/>
      <c r="J1112" s="226"/>
      <c r="K1112" s="226"/>
      <c r="L1112" s="226"/>
      <c r="M1112" s="226"/>
      <c r="N1112" s="226"/>
      <c r="O1112" s="226"/>
      <c r="P1112" s="226"/>
      <c r="Q1112" s="226"/>
      <c r="R1112" s="226"/>
      <c r="S1112" s="226"/>
    </row>
    <row r="1113" spans="5:19" s="222" customFormat="1" x14ac:dyDescent="0.2">
      <c r="E1113" s="226"/>
      <c r="F1113" s="226"/>
      <c r="G1113" s="226"/>
      <c r="H1113" s="226"/>
      <c r="I1113" s="226"/>
      <c r="J1113" s="226"/>
      <c r="K1113" s="226"/>
      <c r="L1113" s="226"/>
      <c r="M1113" s="226"/>
      <c r="N1113" s="226"/>
      <c r="O1113" s="226"/>
      <c r="P1113" s="226"/>
      <c r="Q1113" s="226"/>
      <c r="R1113" s="226"/>
      <c r="S1113" s="226"/>
    </row>
    <row r="1114" spans="5:19" s="222" customFormat="1" x14ac:dyDescent="0.2">
      <c r="E1114" s="226"/>
      <c r="F1114" s="226"/>
      <c r="G1114" s="226"/>
      <c r="H1114" s="226"/>
      <c r="I1114" s="226"/>
      <c r="J1114" s="226"/>
      <c r="K1114" s="226"/>
      <c r="L1114" s="226"/>
      <c r="M1114" s="226"/>
      <c r="N1114" s="226"/>
      <c r="O1114" s="226"/>
      <c r="P1114" s="226"/>
      <c r="Q1114" s="226"/>
      <c r="R1114" s="226"/>
      <c r="S1114" s="226"/>
    </row>
    <row r="1115" spans="5:19" s="222" customFormat="1" x14ac:dyDescent="0.2">
      <c r="E1115" s="226"/>
      <c r="F1115" s="226"/>
      <c r="G1115" s="226"/>
      <c r="H1115" s="226"/>
      <c r="I1115" s="226"/>
      <c r="J1115" s="226"/>
      <c r="K1115" s="226"/>
      <c r="L1115" s="226"/>
      <c r="M1115" s="226"/>
      <c r="N1115" s="226"/>
      <c r="O1115" s="226"/>
      <c r="P1115" s="226"/>
      <c r="Q1115" s="226"/>
      <c r="R1115" s="226"/>
      <c r="S1115" s="226"/>
    </row>
    <row r="1116" spans="5:19" s="222" customFormat="1" x14ac:dyDescent="0.2">
      <c r="E1116" s="226"/>
      <c r="F1116" s="226"/>
      <c r="G1116" s="226"/>
      <c r="H1116" s="226"/>
      <c r="I1116" s="226"/>
      <c r="J1116" s="226"/>
      <c r="K1116" s="226"/>
      <c r="L1116" s="226"/>
      <c r="M1116" s="226"/>
      <c r="N1116" s="226"/>
      <c r="O1116" s="226"/>
      <c r="P1116" s="226"/>
      <c r="Q1116" s="226"/>
      <c r="R1116" s="226"/>
      <c r="S1116" s="226"/>
    </row>
    <row r="1117" spans="5:19" s="222" customFormat="1" x14ac:dyDescent="0.2">
      <c r="E1117" s="226"/>
      <c r="F1117" s="226"/>
      <c r="G1117" s="226"/>
      <c r="H1117" s="226"/>
      <c r="I1117" s="226"/>
      <c r="J1117" s="226"/>
      <c r="K1117" s="226"/>
      <c r="L1117" s="226"/>
      <c r="M1117" s="226"/>
      <c r="N1117" s="226"/>
      <c r="O1117" s="226"/>
      <c r="P1117" s="226"/>
      <c r="Q1117" s="226"/>
      <c r="R1117" s="226"/>
      <c r="S1117" s="226"/>
    </row>
    <row r="1118" spans="5:19" s="222" customFormat="1" x14ac:dyDescent="0.2">
      <c r="E1118" s="226"/>
      <c r="F1118" s="226"/>
      <c r="G1118" s="226"/>
      <c r="H1118" s="226"/>
      <c r="I1118" s="226"/>
      <c r="J1118" s="226"/>
      <c r="K1118" s="226"/>
      <c r="L1118" s="226"/>
      <c r="M1118" s="226"/>
      <c r="N1118" s="226"/>
      <c r="O1118" s="226"/>
      <c r="P1118" s="226"/>
      <c r="Q1118" s="226"/>
      <c r="R1118" s="226"/>
      <c r="S1118" s="226"/>
    </row>
    <row r="1119" spans="5:19" s="222" customFormat="1" x14ac:dyDescent="0.2">
      <c r="E1119" s="226"/>
      <c r="F1119" s="226"/>
      <c r="G1119" s="226"/>
      <c r="H1119" s="226"/>
      <c r="I1119" s="226"/>
      <c r="J1119" s="226"/>
      <c r="K1119" s="226"/>
      <c r="L1119" s="226"/>
      <c r="M1119" s="226"/>
      <c r="N1119" s="226"/>
      <c r="O1119" s="226"/>
      <c r="P1119" s="226"/>
      <c r="Q1119" s="226"/>
      <c r="R1119" s="226"/>
      <c r="S1119" s="226"/>
    </row>
    <row r="1120" spans="5:19" s="222" customFormat="1" x14ac:dyDescent="0.2">
      <c r="E1120" s="226"/>
      <c r="F1120" s="226"/>
      <c r="G1120" s="226"/>
      <c r="H1120" s="226"/>
      <c r="I1120" s="226"/>
      <c r="J1120" s="226"/>
      <c r="K1120" s="226"/>
      <c r="L1120" s="226"/>
      <c r="M1120" s="226"/>
      <c r="N1120" s="226"/>
      <c r="O1120" s="226"/>
      <c r="P1120" s="226"/>
      <c r="Q1120" s="226"/>
      <c r="R1120" s="226"/>
      <c r="S1120" s="226"/>
    </row>
    <row r="1121" spans="5:19" s="222" customFormat="1" x14ac:dyDescent="0.2">
      <c r="E1121" s="226"/>
      <c r="F1121" s="226"/>
      <c r="G1121" s="226"/>
      <c r="H1121" s="226"/>
      <c r="I1121" s="226"/>
      <c r="J1121" s="226"/>
      <c r="K1121" s="226"/>
      <c r="L1121" s="226"/>
      <c r="M1121" s="226"/>
      <c r="N1121" s="226"/>
      <c r="O1121" s="226"/>
      <c r="P1121" s="226"/>
      <c r="Q1121" s="226"/>
      <c r="R1121" s="226"/>
      <c r="S1121" s="226"/>
    </row>
    <row r="1122" spans="5:19" s="222" customFormat="1" x14ac:dyDescent="0.2">
      <c r="E1122" s="226"/>
      <c r="F1122" s="226"/>
      <c r="G1122" s="226"/>
      <c r="H1122" s="226"/>
      <c r="I1122" s="226"/>
      <c r="J1122" s="226"/>
      <c r="K1122" s="226"/>
      <c r="L1122" s="226"/>
      <c r="M1122" s="226"/>
      <c r="N1122" s="226"/>
      <c r="O1122" s="226"/>
      <c r="P1122" s="226"/>
      <c r="Q1122" s="226"/>
      <c r="R1122" s="226"/>
      <c r="S1122" s="226"/>
    </row>
    <row r="1123" spans="5:19" s="222" customFormat="1" x14ac:dyDescent="0.2">
      <c r="E1123" s="226"/>
      <c r="F1123" s="226"/>
      <c r="G1123" s="226"/>
      <c r="H1123" s="226"/>
      <c r="I1123" s="226"/>
      <c r="J1123" s="226"/>
      <c r="K1123" s="226"/>
      <c r="L1123" s="226"/>
      <c r="M1123" s="226"/>
      <c r="N1123" s="226"/>
      <c r="O1123" s="226"/>
      <c r="P1123" s="226"/>
      <c r="Q1123" s="226"/>
      <c r="R1123" s="226"/>
      <c r="S1123" s="226"/>
    </row>
    <row r="1124" spans="5:19" s="222" customFormat="1" x14ac:dyDescent="0.2">
      <c r="E1124" s="226"/>
      <c r="F1124" s="226"/>
      <c r="G1124" s="226"/>
      <c r="H1124" s="226"/>
      <c r="I1124" s="226"/>
      <c r="J1124" s="226"/>
      <c r="K1124" s="226"/>
      <c r="L1124" s="226"/>
      <c r="M1124" s="226"/>
      <c r="N1124" s="226"/>
      <c r="O1124" s="226"/>
      <c r="P1124" s="226"/>
      <c r="Q1124" s="226"/>
      <c r="R1124" s="226"/>
      <c r="S1124" s="226"/>
    </row>
    <row r="1125" spans="5:19" s="222" customFormat="1" x14ac:dyDescent="0.2">
      <c r="E1125" s="226"/>
      <c r="F1125" s="226"/>
      <c r="G1125" s="226"/>
      <c r="H1125" s="226"/>
      <c r="I1125" s="226"/>
      <c r="J1125" s="226"/>
      <c r="K1125" s="226"/>
      <c r="L1125" s="226"/>
      <c r="M1125" s="226"/>
      <c r="N1125" s="226"/>
      <c r="O1125" s="226"/>
      <c r="P1125" s="226"/>
      <c r="Q1125" s="226"/>
      <c r="R1125" s="226"/>
      <c r="S1125" s="226"/>
    </row>
    <row r="1126" spans="5:19" s="222" customFormat="1" x14ac:dyDescent="0.2">
      <c r="E1126" s="226"/>
      <c r="F1126" s="226"/>
      <c r="G1126" s="226"/>
      <c r="H1126" s="226"/>
      <c r="I1126" s="226"/>
      <c r="J1126" s="226"/>
      <c r="K1126" s="226"/>
      <c r="L1126" s="226"/>
      <c r="M1126" s="226"/>
      <c r="N1126" s="226"/>
      <c r="O1126" s="226"/>
      <c r="P1126" s="226"/>
      <c r="Q1126" s="226"/>
      <c r="R1126" s="226"/>
      <c r="S1126" s="226"/>
    </row>
    <row r="1127" spans="5:19" s="222" customFormat="1" x14ac:dyDescent="0.2">
      <c r="E1127" s="226"/>
      <c r="F1127" s="226"/>
      <c r="G1127" s="226"/>
      <c r="H1127" s="226"/>
      <c r="I1127" s="226"/>
      <c r="J1127" s="226"/>
      <c r="K1127" s="226"/>
      <c r="L1127" s="226"/>
      <c r="M1127" s="226"/>
      <c r="N1127" s="226"/>
      <c r="O1127" s="226"/>
      <c r="P1127" s="226"/>
      <c r="Q1127" s="226"/>
      <c r="R1127" s="226"/>
      <c r="S1127" s="226"/>
    </row>
    <row r="1128" spans="5:19" s="222" customFormat="1" x14ac:dyDescent="0.2">
      <c r="E1128" s="226"/>
      <c r="F1128" s="226"/>
      <c r="G1128" s="226"/>
      <c r="H1128" s="226"/>
      <c r="I1128" s="226"/>
      <c r="J1128" s="226"/>
      <c r="K1128" s="226"/>
      <c r="L1128" s="226"/>
      <c r="M1128" s="226"/>
      <c r="N1128" s="226"/>
      <c r="O1128" s="226"/>
      <c r="P1128" s="226"/>
      <c r="Q1128" s="226"/>
      <c r="R1128" s="226"/>
      <c r="S1128" s="226"/>
    </row>
    <row r="1129" spans="5:19" s="222" customFormat="1" x14ac:dyDescent="0.2">
      <c r="E1129" s="226"/>
      <c r="F1129" s="226"/>
      <c r="G1129" s="226"/>
      <c r="H1129" s="226"/>
      <c r="I1129" s="226"/>
      <c r="J1129" s="226"/>
      <c r="K1129" s="226"/>
      <c r="L1129" s="226"/>
      <c r="M1129" s="226"/>
      <c r="N1129" s="226"/>
      <c r="O1129" s="226"/>
      <c r="P1129" s="226"/>
      <c r="Q1129" s="226"/>
      <c r="R1129" s="226"/>
      <c r="S1129" s="226"/>
    </row>
    <row r="1130" spans="5:19" s="222" customFormat="1" x14ac:dyDescent="0.2">
      <c r="E1130" s="226"/>
      <c r="F1130" s="226"/>
      <c r="G1130" s="226"/>
      <c r="H1130" s="226"/>
      <c r="I1130" s="226"/>
      <c r="J1130" s="226"/>
      <c r="K1130" s="226"/>
      <c r="L1130" s="226"/>
      <c r="M1130" s="226"/>
      <c r="N1130" s="226"/>
      <c r="O1130" s="226"/>
      <c r="P1130" s="226"/>
      <c r="Q1130" s="226"/>
      <c r="R1130" s="226"/>
      <c r="S1130" s="226"/>
    </row>
    <row r="1131" spans="5:19" s="222" customFormat="1" x14ac:dyDescent="0.2">
      <c r="E1131" s="226"/>
      <c r="F1131" s="226"/>
      <c r="G1131" s="226"/>
      <c r="H1131" s="226"/>
      <c r="I1131" s="226"/>
      <c r="J1131" s="226"/>
      <c r="K1131" s="226"/>
      <c r="L1131" s="226"/>
      <c r="M1131" s="226"/>
      <c r="N1131" s="226"/>
      <c r="O1131" s="226"/>
      <c r="P1131" s="226"/>
      <c r="Q1131" s="226"/>
      <c r="R1131" s="226"/>
      <c r="S1131" s="226"/>
    </row>
    <row r="1132" spans="5:19" s="222" customFormat="1" x14ac:dyDescent="0.2">
      <c r="E1132" s="226"/>
      <c r="F1132" s="226"/>
      <c r="G1132" s="226"/>
      <c r="H1132" s="226"/>
      <c r="I1132" s="226"/>
      <c r="J1132" s="226"/>
      <c r="K1132" s="226"/>
      <c r="L1132" s="226"/>
      <c r="M1132" s="226"/>
      <c r="N1132" s="226"/>
      <c r="O1132" s="226"/>
      <c r="P1132" s="226"/>
      <c r="Q1132" s="226"/>
      <c r="R1132" s="226"/>
      <c r="S1132" s="226"/>
    </row>
    <row r="1133" spans="5:19" s="222" customFormat="1" x14ac:dyDescent="0.2">
      <c r="E1133" s="226"/>
      <c r="F1133" s="226"/>
      <c r="G1133" s="226"/>
      <c r="H1133" s="226"/>
      <c r="I1133" s="226"/>
      <c r="J1133" s="226"/>
      <c r="K1133" s="226"/>
      <c r="L1133" s="226"/>
      <c r="M1133" s="226"/>
      <c r="N1133" s="226"/>
      <c r="O1133" s="226"/>
      <c r="P1133" s="226"/>
      <c r="Q1133" s="226"/>
      <c r="R1133" s="226"/>
      <c r="S1133" s="226"/>
    </row>
    <row r="1134" spans="5:19" s="222" customFormat="1" x14ac:dyDescent="0.2">
      <c r="E1134" s="226"/>
      <c r="F1134" s="226"/>
      <c r="G1134" s="226"/>
      <c r="H1134" s="226"/>
      <c r="I1134" s="226"/>
      <c r="J1134" s="226"/>
      <c r="K1134" s="226"/>
      <c r="L1134" s="226"/>
      <c r="M1134" s="226"/>
      <c r="N1134" s="226"/>
      <c r="O1134" s="226"/>
      <c r="P1134" s="226"/>
      <c r="Q1134" s="226"/>
      <c r="R1134" s="226"/>
      <c r="S1134" s="226"/>
    </row>
    <row r="1135" spans="5:19" s="222" customFormat="1" x14ac:dyDescent="0.2">
      <c r="E1135" s="226"/>
      <c r="F1135" s="226"/>
      <c r="G1135" s="226"/>
      <c r="H1135" s="226"/>
      <c r="I1135" s="226"/>
      <c r="J1135" s="226"/>
      <c r="K1135" s="226"/>
      <c r="L1135" s="226"/>
      <c r="M1135" s="226"/>
      <c r="N1135" s="226"/>
      <c r="O1135" s="226"/>
      <c r="P1135" s="226"/>
      <c r="Q1135" s="226"/>
      <c r="R1135" s="226"/>
      <c r="S1135" s="226"/>
    </row>
    <row r="1136" spans="5:19" s="222" customFormat="1" x14ac:dyDescent="0.2">
      <c r="E1136" s="226"/>
      <c r="F1136" s="226"/>
      <c r="G1136" s="226"/>
      <c r="H1136" s="226"/>
      <c r="I1136" s="226"/>
      <c r="J1136" s="226"/>
      <c r="K1136" s="226"/>
      <c r="L1136" s="226"/>
      <c r="M1136" s="226"/>
      <c r="N1136" s="226"/>
      <c r="O1136" s="226"/>
      <c r="P1136" s="226"/>
      <c r="Q1136" s="226"/>
      <c r="R1136" s="226"/>
      <c r="S1136" s="226"/>
    </row>
    <row r="1137" spans="5:19" s="222" customFormat="1" x14ac:dyDescent="0.2">
      <c r="E1137" s="226"/>
      <c r="F1137" s="226"/>
      <c r="G1137" s="226"/>
      <c r="H1137" s="226"/>
      <c r="I1137" s="226"/>
      <c r="J1137" s="226"/>
      <c r="K1137" s="226"/>
      <c r="L1137" s="226"/>
      <c r="M1137" s="226"/>
      <c r="N1137" s="226"/>
      <c r="O1137" s="226"/>
      <c r="P1137" s="226"/>
      <c r="Q1137" s="226"/>
      <c r="R1137" s="226"/>
      <c r="S1137" s="226"/>
    </row>
    <row r="1138" spans="5:19" s="222" customFormat="1" x14ac:dyDescent="0.2">
      <c r="E1138" s="226"/>
      <c r="F1138" s="226"/>
      <c r="G1138" s="226"/>
      <c r="H1138" s="226"/>
      <c r="I1138" s="226"/>
      <c r="J1138" s="226"/>
      <c r="K1138" s="226"/>
      <c r="L1138" s="226"/>
      <c r="M1138" s="226"/>
      <c r="N1138" s="226"/>
      <c r="O1138" s="226"/>
      <c r="P1138" s="226"/>
      <c r="Q1138" s="226"/>
      <c r="R1138" s="226"/>
      <c r="S1138" s="226"/>
    </row>
    <row r="1139" spans="5:19" s="222" customFormat="1" x14ac:dyDescent="0.2">
      <c r="E1139" s="226"/>
      <c r="F1139" s="226"/>
      <c r="G1139" s="226"/>
      <c r="H1139" s="226"/>
      <c r="I1139" s="226"/>
      <c r="J1139" s="226"/>
      <c r="K1139" s="226"/>
      <c r="L1139" s="226"/>
      <c r="M1139" s="226"/>
      <c r="N1139" s="226"/>
      <c r="O1139" s="226"/>
      <c r="P1139" s="226"/>
      <c r="Q1139" s="226"/>
      <c r="R1139" s="226"/>
      <c r="S1139" s="226"/>
    </row>
    <row r="1140" spans="5:19" s="222" customFormat="1" x14ac:dyDescent="0.2">
      <c r="E1140" s="226"/>
      <c r="F1140" s="226"/>
      <c r="G1140" s="226"/>
      <c r="H1140" s="226"/>
      <c r="I1140" s="226"/>
      <c r="J1140" s="226"/>
      <c r="K1140" s="226"/>
      <c r="L1140" s="226"/>
      <c r="M1140" s="226"/>
      <c r="N1140" s="226"/>
      <c r="O1140" s="226"/>
      <c r="P1140" s="226"/>
      <c r="Q1140" s="226"/>
      <c r="R1140" s="226"/>
      <c r="S1140" s="226"/>
    </row>
    <row r="1141" spans="5:19" s="222" customFormat="1" x14ac:dyDescent="0.2">
      <c r="E1141" s="226"/>
      <c r="F1141" s="226"/>
      <c r="G1141" s="226"/>
      <c r="H1141" s="226"/>
      <c r="I1141" s="226"/>
      <c r="J1141" s="226"/>
      <c r="K1141" s="226"/>
      <c r="L1141" s="226"/>
      <c r="M1141" s="226"/>
      <c r="N1141" s="226"/>
      <c r="O1141" s="226"/>
      <c r="P1141" s="226"/>
      <c r="Q1141" s="226"/>
      <c r="R1141" s="226"/>
      <c r="S1141" s="226"/>
    </row>
    <row r="1142" spans="5:19" s="222" customFormat="1" x14ac:dyDescent="0.2">
      <c r="E1142" s="226"/>
      <c r="F1142" s="226"/>
      <c r="G1142" s="226"/>
      <c r="H1142" s="226"/>
      <c r="I1142" s="226"/>
      <c r="J1142" s="226"/>
      <c r="K1142" s="226"/>
      <c r="L1142" s="226"/>
      <c r="M1142" s="226"/>
      <c r="N1142" s="226"/>
      <c r="O1142" s="226"/>
      <c r="P1142" s="226"/>
      <c r="Q1142" s="226"/>
      <c r="R1142" s="226"/>
      <c r="S1142" s="226"/>
    </row>
    <row r="1143" spans="5:19" s="222" customFormat="1" x14ac:dyDescent="0.2">
      <c r="E1143" s="226"/>
      <c r="F1143" s="226"/>
      <c r="G1143" s="226"/>
      <c r="H1143" s="226"/>
      <c r="I1143" s="226"/>
      <c r="J1143" s="226"/>
      <c r="K1143" s="226"/>
      <c r="L1143" s="226"/>
      <c r="M1143" s="226"/>
      <c r="N1143" s="226"/>
      <c r="O1143" s="226"/>
      <c r="P1143" s="226"/>
      <c r="Q1143" s="226"/>
      <c r="R1143" s="226"/>
      <c r="S1143" s="226"/>
    </row>
    <row r="1144" spans="5:19" s="222" customFormat="1" x14ac:dyDescent="0.2">
      <c r="E1144" s="226"/>
      <c r="F1144" s="226"/>
      <c r="G1144" s="226"/>
      <c r="H1144" s="226"/>
      <c r="I1144" s="226"/>
      <c r="J1144" s="226"/>
      <c r="K1144" s="226"/>
      <c r="L1144" s="226"/>
      <c r="M1144" s="226"/>
      <c r="N1144" s="226"/>
      <c r="O1144" s="226"/>
      <c r="P1144" s="226"/>
      <c r="Q1144" s="226"/>
      <c r="R1144" s="226"/>
      <c r="S1144" s="226"/>
    </row>
    <row r="1145" spans="5:19" s="222" customFormat="1" x14ac:dyDescent="0.2">
      <c r="E1145" s="226"/>
      <c r="F1145" s="226"/>
      <c r="G1145" s="226"/>
      <c r="H1145" s="226"/>
      <c r="I1145" s="226"/>
      <c r="J1145" s="226"/>
      <c r="K1145" s="226"/>
      <c r="L1145" s="226"/>
      <c r="M1145" s="226"/>
      <c r="N1145" s="226"/>
      <c r="O1145" s="226"/>
      <c r="P1145" s="226"/>
      <c r="Q1145" s="226"/>
      <c r="R1145" s="226"/>
      <c r="S1145" s="226"/>
    </row>
    <row r="1146" spans="5:19" s="222" customFormat="1" x14ac:dyDescent="0.2">
      <c r="E1146" s="226"/>
      <c r="F1146" s="226"/>
      <c r="G1146" s="226"/>
      <c r="H1146" s="226"/>
      <c r="I1146" s="226"/>
      <c r="J1146" s="226"/>
      <c r="K1146" s="226"/>
      <c r="L1146" s="226"/>
      <c r="M1146" s="226"/>
      <c r="N1146" s="226"/>
      <c r="O1146" s="226"/>
      <c r="P1146" s="226"/>
      <c r="Q1146" s="226"/>
      <c r="R1146" s="226"/>
      <c r="S1146" s="226"/>
    </row>
    <row r="1147" spans="5:19" s="222" customFormat="1" x14ac:dyDescent="0.2">
      <c r="E1147" s="226"/>
      <c r="F1147" s="226"/>
      <c r="G1147" s="226"/>
      <c r="H1147" s="226"/>
      <c r="I1147" s="226"/>
      <c r="J1147" s="226"/>
      <c r="K1147" s="226"/>
      <c r="L1147" s="226"/>
      <c r="M1147" s="226"/>
      <c r="N1147" s="226"/>
      <c r="O1147" s="226"/>
      <c r="P1147" s="226"/>
      <c r="Q1147" s="226"/>
      <c r="R1147" s="226"/>
      <c r="S1147" s="226"/>
    </row>
    <row r="1148" spans="5:19" s="222" customFormat="1" x14ac:dyDescent="0.2">
      <c r="E1148" s="226"/>
      <c r="F1148" s="226"/>
      <c r="G1148" s="226"/>
      <c r="H1148" s="226"/>
      <c r="I1148" s="226"/>
      <c r="J1148" s="226"/>
      <c r="K1148" s="226"/>
      <c r="L1148" s="226"/>
      <c r="M1148" s="226"/>
      <c r="N1148" s="226"/>
      <c r="O1148" s="226"/>
      <c r="P1148" s="226"/>
      <c r="Q1148" s="226"/>
      <c r="R1148" s="226"/>
      <c r="S1148" s="226"/>
    </row>
    <row r="1149" spans="5:19" s="222" customFormat="1" x14ac:dyDescent="0.2">
      <c r="E1149" s="226"/>
      <c r="F1149" s="226"/>
      <c r="G1149" s="226"/>
      <c r="H1149" s="226"/>
      <c r="I1149" s="226"/>
      <c r="J1149" s="226"/>
      <c r="K1149" s="226"/>
      <c r="L1149" s="226"/>
      <c r="M1149" s="226"/>
      <c r="N1149" s="226"/>
      <c r="O1149" s="226"/>
      <c r="P1149" s="226"/>
      <c r="Q1149" s="226"/>
      <c r="R1149" s="226"/>
      <c r="S1149" s="226"/>
    </row>
    <row r="1150" spans="5:19" s="222" customFormat="1" x14ac:dyDescent="0.2">
      <c r="E1150" s="226"/>
      <c r="F1150" s="226"/>
      <c r="G1150" s="226"/>
      <c r="H1150" s="226"/>
      <c r="I1150" s="226"/>
      <c r="J1150" s="226"/>
      <c r="K1150" s="226"/>
      <c r="L1150" s="226"/>
      <c r="M1150" s="226"/>
      <c r="N1150" s="226"/>
      <c r="O1150" s="226"/>
      <c r="P1150" s="226"/>
      <c r="Q1150" s="226"/>
      <c r="R1150" s="226"/>
      <c r="S1150" s="226"/>
    </row>
    <row r="1151" spans="5:19" s="222" customFormat="1" x14ac:dyDescent="0.2">
      <c r="E1151" s="226"/>
      <c r="F1151" s="226"/>
      <c r="G1151" s="226"/>
      <c r="H1151" s="226"/>
      <c r="I1151" s="226"/>
      <c r="J1151" s="226"/>
      <c r="K1151" s="226"/>
      <c r="L1151" s="226"/>
      <c r="M1151" s="226"/>
      <c r="N1151" s="226"/>
      <c r="O1151" s="226"/>
      <c r="P1151" s="226"/>
      <c r="Q1151" s="226"/>
      <c r="R1151" s="226"/>
      <c r="S1151" s="226"/>
    </row>
    <row r="1152" spans="5:19" s="222" customFormat="1" x14ac:dyDescent="0.2">
      <c r="E1152" s="226"/>
      <c r="F1152" s="226"/>
      <c r="G1152" s="226"/>
      <c r="H1152" s="226"/>
      <c r="I1152" s="226"/>
      <c r="J1152" s="226"/>
      <c r="K1152" s="226"/>
      <c r="L1152" s="226"/>
      <c r="M1152" s="226"/>
      <c r="N1152" s="226"/>
      <c r="O1152" s="226"/>
      <c r="P1152" s="226"/>
      <c r="Q1152" s="226"/>
      <c r="R1152" s="226"/>
      <c r="S1152" s="226"/>
    </row>
    <row r="1153" spans="5:19" s="222" customFormat="1" x14ac:dyDescent="0.2">
      <c r="E1153" s="226"/>
      <c r="F1153" s="226"/>
      <c r="G1153" s="226"/>
      <c r="H1153" s="226"/>
      <c r="I1153" s="226"/>
      <c r="J1153" s="226"/>
      <c r="K1153" s="226"/>
      <c r="L1153" s="226"/>
      <c r="M1153" s="226"/>
      <c r="N1153" s="226"/>
      <c r="O1153" s="226"/>
      <c r="P1153" s="226"/>
      <c r="Q1153" s="226"/>
      <c r="R1153" s="226"/>
      <c r="S1153" s="226"/>
    </row>
    <row r="1154" spans="5:19" s="222" customFormat="1" x14ac:dyDescent="0.2">
      <c r="E1154" s="226"/>
      <c r="F1154" s="226"/>
      <c r="G1154" s="226"/>
      <c r="H1154" s="226"/>
      <c r="I1154" s="226"/>
      <c r="J1154" s="226"/>
      <c r="K1154" s="226"/>
      <c r="L1154" s="226"/>
      <c r="M1154" s="226"/>
      <c r="N1154" s="226"/>
      <c r="O1154" s="226"/>
      <c r="P1154" s="226"/>
      <c r="Q1154" s="226"/>
      <c r="R1154" s="226"/>
      <c r="S1154" s="226"/>
    </row>
    <row r="1155" spans="5:19" s="222" customFormat="1" x14ac:dyDescent="0.2">
      <c r="E1155" s="226"/>
      <c r="F1155" s="226"/>
      <c r="G1155" s="226"/>
      <c r="H1155" s="226"/>
      <c r="I1155" s="226"/>
      <c r="J1155" s="226"/>
      <c r="K1155" s="226"/>
      <c r="L1155" s="226"/>
      <c r="M1155" s="226"/>
      <c r="N1155" s="226"/>
      <c r="O1155" s="226"/>
      <c r="P1155" s="226"/>
      <c r="Q1155" s="226"/>
      <c r="R1155" s="226"/>
      <c r="S1155" s="226"/>
    </row>
    <row r="1156" spans="5:19" s="222" customFormat="1" x14ac:dyDescent="0.2">
      <c r="E1156" s="226"/>
      <c r="F1156" s="226"/>
      <c r="G1156" s="226"/>
      <c r="H1156" s="226"/>
      <c r="I1156" s="226"/>
      <c r="J1156" s="226"/>
      <c r="K1156" s="226"/>
      <c r="L1156" s="226"/>
      <c r="M1156" s="226"/>
      <c r="N1156" s="226"/>
      <c r="O1156" s="226"/>
      <c r="P1156" s="226"/>
      <c r="Q1156" s="226"/>
      <c r="R1156" s="226"/>
      <c r="S1156" s="226"/>
    </row>
    <row r="1157" spans="5:19" s="222" customFormat="1" x14ac:dyDescent="0.2">
      <c r="E1157" s="226"/>
      <c r="F1157" s="226"/>
      <c r="G1157" s="226"/>
      <c r="H1157" s="226"/>
      <c r="I1157" s="226"/>
      <c r="J1157" s="226"/>
      <c r="K1157" s="226"/>
      <c r="L1157" s="226"/>
      <c r="M1157" s="226"/>
      <c r="N1157" s="226"/>
      <c r="O1157" s="226"/>
      <c r="P1157" s="226"/>
      <c r="Q1157" s="226"/>
      <c r="R1157" s="226"/>
      <c r="S1157" s="226"/>
    </row>
    <row r="1158" spans="5:19" s="222" customFormat="1" x14ac:dyDescent="0.2">
      <c r="E1158" s="226"/>
      <c r="F1158" s="226"/>
      <c r="G1158" s="226"/>
      <c r="H1158" s="226"/>
      <c r="I1158" s="226"/>
      <c r="J1158" s="226"/>
      <c r="K1158" s="226"/>
      <c r="L1158" s="226"/>
      <c r="M1158" s="226"/>
      <c r="N1158" s="226"/>
      <c r="O1158" s="226"/>
      <c r="P1158" s="226"/>
      <c r="Q1158" s="226"/>
      <c r="R1158" s="226"/>
      <c r="S1158" s="226"/>
    </row>
    <row r="1159" spans="5:19" s="222" customFormat="1" x14ac:dyDescent="0.2">
      <c r="E1159" s="226"/>
      <c r="F1159" s="226"/>
      <c r="G1159" s="226"/>
      <c r="H1159" s="226"/>
      <c r="I1159" s="226"/>
      <c r="J1159" s="226"/>
      <c r="K1159" s="226"/>
      <c r="L1159" s="226"/>
      <c r="M1159" s="226"/>
      <c r="N1159" s="226"/>
      <c r="O1159" s="226"/>
      <c r="P1159" s="226"/>
      <c r="Q1159" s="226"/>
      <c r="R1159" s="226"/>
      <c r="S1159" s="226"/>
    </row>
    <row r="1160" spans="5:19" s="222" customFormat="1" x14ac:dyDescent="0.2">
      <c r="E1160" s="226"/>
      <c r="F1160" s="226"/>
      <c r="G1160" s="226"/>
      <c r="H1160" s="226"/>
      <c r="I1160" s="226"/>
      <c r="J1160" s="226"/>
      <c r="K1160" s="226"/>
      <c r="L1160" s="226"/>
      <c r="M1160" s="226"/>
      <c r="N1160" s="226"/>
      <c r="O1160" s="226"/>
      <c r="P1160" s="226"/>
      <c r="Q1160" s="226"/>
      <c r="R1160" s="226"/>
      <c r="S1160" s="226"/>
    </row>
    <row r="1161" spans="5:19" s="222" customFormat="1" x14ac:dyDescent="0.2">
      <c r="E1161" s="226"/>
      <c r="F1161" s="226"/>
      <c r="G1161" s="226"/>
      <c r="H1161" s="226"/>
      <c r="I1161" s="226"/>
      <c r="J1161" s="226"/>
      <c r="K1161" s="226"/>
      <c r="L1161" s="226"/>
      <c r="M1161" s="226"/>
      <c r="N1161" s="226"/>
      <c r="O1161" s="226"/>
      <c r="P1161" s="226"/>
      <c r="Q1161" s="226"/>
      <c r="R1161" s="226"/>
      <c r="S1161" s="226"/>
    </row>
    <row r="1162" spans="5:19" s="222" customFormat="1" x14ac:dyDescent="0.2">
      <c r="E1162" s="226"/>
      <c r="F1162" s="226"/>
      <c r="G1162" s="226"/>
      <c r="H1162" s="226"/>
      <c r="I1162" s="226"/>
      <c r="J1162" s="226"/>
      <c r="K1162" s="226"/>
      <c r="L1162" s="226"/>
      <c r="M1162" s="226"/>
      <c r="N1162" s="226"/>
      <c r="O1162" s="226"/>
      <c r="P1162" s="226"/>
      <c r="Q1162" s="226"/>
      <c r="R1162" s="226"/>
      <c r="S1162" s="226"/>
    </row>
    <row r="1163" spans="5:19" s="222" customFormat="1" x14ac:dyDescent="0.2">
      <c r="E1163" s="226"/>
      <c r="F1163" s="226"/>
      <c r="G1163" s="226"/>
      <c r="H1163" s="226"/>
      <c r="I1163" s="226"/>
      <c r="J1163" s="226"/>
      <c r="K1163" s="226"/>
      <c r="L1163" s="226"/>
      <c r="M1163" s="226"/>
      <c r="N1163" s="226"/>
      <c r="O1163" s="226"/>
      <c r="P1163" s="226"/>
      <c r="Q1163" s="226"/>
      <c r="R1163" s="226"/>
      <c r="S1163" s="226"/>
    </row>
    <row r="1164" spans="5:19" s="222" customFormat="1" x14ac:dyDescent="0.2">
      <c r="E1164" s="226"/>
      <c r="F1164" s="226"/>
      <c r="G1164" s="226"/>
      <c r="H1164" s="226"/>
      <c r="I1164" s="226"/>
      <c r="J1164" s="226"/>
      <c r="K1164" s="226"/>
      <c r="L1164" s="226"/>
      <c r="M1164" s="226"/>
      <c r="N1164" s="226"/>
      <c r="O1164" s="226"/>
      <c r="P1164" s="226"/>
      <c r="Q1164" s="226"/>
      <c r="R1164" s="226"/>
      <c r="S1164" s="226"/>
    </row>
    <row r="1165" spans="5:19" s="222" customFormat="1" x14ac:dyDescent="0.2">
      <c r="E1165" s="226"/>
      <c r="F1165" s="226"/>
      <c r="G1165" s="226"/>
      <c r="H1165" s="226"/>
      <c r="I1165" s="226"/>
      <c r="J1165" s="226"/>
      <c r="K1165" s="226"/>
      <c r="L1165" s="226"/>
      <c r="M1165" s="226"/>
      <c r="N1165" s="226"/>
      <c r="O1165" s="226"/>
      <c r="P1165" s="226"/>
      <c r="Q1165" s="226"/>
      <c r="R1165" s="226"/>
      <c r="S1165" s="226"/>
    </row>
    <row r="1166" spans="5:19" s="222" customFormat="1" x14ac:dyDescent="0.2">
      <c r="E1166" s="226"/>
      <c r="F1166" s="226"/>
      <c r="G1166" s="226"/>
      <c r="H1166" s="226"/>
      <c r="I1166" s="226"/>
      <c r="J1166" s="226"/>
      <c r="K1166" s="226"/>
      <c r="L1166" s="226"/>
      <c r="M1166" s="226"/>
      <c r="N1166" s="226"/>
      <c r="O1166" s="226"/>
      <c r="P1166" s="226"/>
      <c r="Q1166" s="226"/>
      <c r="R1166" s="226"/>
      <c r="S1166" s="226"/>
    </row>
    <row r="1167" spans="5:19" s="222" customFormat="1" x14ac:dyDescent="0.2">
      <c r="E1167" s="226"/>
      <c r="F1167" s="226"/>
      <c r="G1167" s="226"/>
      <c r="H1167" s="226"/>
      <c r="I1167" s="226"/>
      <c r="J1167" s="226"/>
      <c r="K1167" s="226"/>
      <c r="L1167" s="226"/>
      <c r="M1167" s="226"/>
      <c r="N1167" s="226"/>
      <c r="O1167" s="226"/>
      <c r="P1167" s="226"/>
      <c r="Q1167" s="226"/>
      <c r="R1167" s="226"/>
      <c r="S1167" s="226"/>
    </row>
    <row r="1168" spans="5:19" s="222" customFormat="1" x14ac:dyDescent="0.2">
      <c r="E1168" s="226"/>
      <c r="F1168" s="226"/>
      <c r="G1168" s="226"/>
      <c r="H1168" s="226"/>
      <c r="I1168" s="226"/>
      <c r="J1168" s="226"/>
      <c r="K1168" s="226"/>
      <c r="L1168" s="226"/>
      <c r="M1168" s="226"/>
      <c r="N1168" s="226"/>
      <c r="O1168" s="226"/>
      <c r="P1168" s="226"/>
      <c r="Q1168" s="226"/>
      <c r="R1168" s="226"/>
      <c r="S1168" s="226"/>
    </row>
    <row r="1169" spans="5:19" s="222" customFormat="1" x14ac:dyDescent="0.2">
      <c r="E1169" s="226"/>
      <c r="F1169" s="226"/>
      <c r="G1169" s="226"/>
      <c r="H1169" s="226"/>
      <c r="I1169" s="226"/>
      <c r="J1169" s="226"/>
      <c r="K1169" s="226"/>
      <c r="L1169" s="226"/>
      <c r="M1169" s="226"/>
      <c r="N1169" s="226"/>
      <c r="O1169" s="226"/>
      <c r="P1169" s="226"/>
      <c r="Q1169" s="226"/>
      <c r="R1169" s="226"/>
      <c r="S1169" s="226"/>
    </row>
    <row r="1170" spans="5:19" s="222" customFormat="1" x14ac:dyDescent="0.2">
      <c r="E1170" s="226"/>
      <c r="F1170" s="226"/>
      <c r="G1170" s="226"/>
      <c r="H1170" s="226"/>
      <c r="I1170" s="226"/>
      <c r="J1170" s="226"/>
      <c r="K1170" s="226"/>
      <c r="L1170" s="226"/>
      <c r="M1170" s="226"/>
      <c r="N1170" s="226"/>
      <c r="O1170" s="226"/>
      <c r="P1170" s="226"/>
      <c r="Q1170" s="226"/>
      <c r="R1170" s="226"/>
      <c r="S1170" s="226"/>
    </row>
    <row r="1171" spans="5:19" s="222" customFormat="1" x14ac:dyDescent="0.2">
      <c r="E1171" s="226"/>
      <c r="F1171" s="226"/>
      <c r="G1171" s="226"/>
      <c r="H1171" s="226"/>
      <c r="I1171" s="226"/>
      <c r="J1171" s="226"/>
      <c r="K1171" s="226"/>
      <c r="L1171" s="226"/>
      <c r="M1171" s="226"/>
      <c r="N1171" s="226"/>
      <c r="O1171" s="226"/>
      <c r="P1171" s="226"/>
      <c r="Q1171" s="226"/>
      <c r="R1171" s="226"/>
      <c r="S1171" s="226"/>
    </row>
    <row r="1172" spans="5:19" s="222" customFormat="1" x14ac:dyDescent="0.2">
      <c r="E1172" s="226"/>
      <c r="F1172" s="226"/>
      <c r="G1172" s="226"/>
      <c r="H1172" s="226"/>
      <c r="I1172" s="226"/>
      <c r="J1172" s="226"/>
      <c r="K1172" s="226"/>
      <c r="L1172" s="226"/>
      <c r="M1172" s="226"/>
      <c r="N1172" s="226"/>
      <c r="O1172" s="226"/>
      <c r="P1172" s="226"/>
      <c r="Q1172" s="226"/>
      <c r="R1172" s="226"/>
      <c r="S1172" s="226"/>
    </row>
    <row r="1173" spans="5:19" s="222" customFormat="1" x14ac:dyDescent="0.2">
      <c r="E1173" s="226"/>
      <c r="F1173" s="226"/>
      <c r="G1173" s="226"/>
      <c r="H1173" s="226"/>
      <c r="I1173" s="226"/>
      <c r="J1173" s="226"/>
      <c r="K1173" s="226"/>
      <c r="L1173" s="226"/>
      <c r="M1173" s="226"/>
      <c r="N1173" s="226"/>
      <c r="O1173" s="226"/>
      <c r="P1173" s="226"/>
      <c r="Q1173" s="226"/>
      <c r="R1173" s="226"/>
      <c r="S1173" s="226"/>
    </row>
    <row r="1174" spans="5:19" s="222" customFormat="1" x14ac:dyDescent="0.2">
      <c r="E1174" s="226"/>
      <c r="F1174" s="226"/>
      <c r="G1174" s="226"/>
      <c r="H1174" s="226"/>
      <c r="I1174" s="226"/>
      <c r="J1174" s="226"/>
      <c r="K1174" s="226"/>
      <c r="L1174" s="226"/>
      <c r="M1174" s="226"/>
      <c r="N1174" s="226"/>
      <c r="O1174" s="226"/>
      <c r="P1174" s="226"/>
      <c r="Q1174" s="226"/>
      <c r="R1174" s="226"/>
      <c r="S1174" s="226"/>
    </row>
    <row r="1175" spans="5:19" s="222" customFormat="1" x14ac:dyDescent="0.2">
      <c r="E1175" s="226"/>
      <c r="F1175" s="226"/>
      <c r="G1175" s="226"/>
      <c r="H1175" s="226"/>
      <c r="I1175" s="226"/>
      <c r="J1175" s="226"/>
      <c r="K1175" s="226"/>
      <c r="L1175" s="226"/>
      <c r="M1175" s="226"/>
      <c r="N1175" s="226"/>
      <c r="O1175" s="226"/>
      <c r="P1175" s="226"/>
      <c r="Q1175" s="226"/>
      <c r="R1175" s="226"/>
      <c r="S1175" s="226"/>
    </row>
    <row r="1176" spans="5:19" s="222" customFormat="1" x14ac:dyDescent="0.2">
      <c r="E1176" s="226"/>
      <c r="F1176" s="226"/>
      <c r="G1176" s="226"/>
      <c r="H1176" s="226"/>
      <c r="I1176" s="226"/>
      <c r="J1176" s="226"/>
      <c r="K1176" s="226"/>
      <c r="L1176" s="226"/>
      <c r="M1176" s="226"/>
      <c r="N1176" s="226"/>
      <c r="O1176" s="226"/>
      <c r="P1176" s="226"/>
      <c r="Q1176" s="226"/>
      <c r="R1176" s="226"/>
      <c r="S1176" s="226"/>
    </row>
    <row r="1177" spans="5:19" s="222" customFormat="1" x14ac:dyDescent="0.2">
      <c r="E1177" s="226"/>
      <c r="F1177" s="226"/>
      <c r="G1177" s="226"/>
      <c r="H1177" s="226"/>
      <c r="I1177" s="226"/>
      <c r="J1177" s="226"/>
      <c r="K1177" s="226"/>
      <c r="L1177" s="226"/>
      <c r="M1177" s="226"/>
      <c r="N1177" s="226"/>
      <c r="O1177" s="226"/>
      <c r="P1177" s="226"/>
      <c r="Q1177" s="226"/>
      <c r="R1177" s="226"/>
      <c r="S1177" s="226"/>
    </row>
    <row r="1178" spans="5:19" s="222" customFormat="1" x14ac:dyDescent="0.2">
      <c r="E1178" s="226"/>
      <c r="F1178" s="226"/>
      <c r="G1178" s="226"/>
      <c r="H1178" s="226"/>
      <c r="I1178" s="226"/>
      <c r="J1178" s="226"/>
      <c r="K1178" s="226"/>
      <c r="L1178" s="226"/>
      <c r="M1178" s="226"/>
      <c r="N1178" s="226"/>
      <c r="O1178" s="226"/>
      <c r="P1178" s="226"/>
      <c r="Q1178" s="226"/>
      <c r="R1178" s="226"/>
      <c r="S1178" s="226"/>
    </row>
    <row r="1179" spans="5:19" s="222" customFormat="1" x14ac:dyDescent="0.2">
      <c r="E1179" s="226"/>
      <c r="F1179" s="226"/>
      <c r="G1179" s="226"/>
      <c r="H1179" s="226"/>
      <c r="I1179" s="226"/>
      <c r="J1179" s="226"/>
      <c r="K1179" s="226"/>
      <c r="L1179" s="226"/>
      <c r="M1179" s="226"/>
      <c r="N1179" s="226"/>
      <c r="O1179" s="226"/>
      <c r="P1179" s="226"/>
      <c r="Q1179" s="226"/>
      <c r="R1179" s="226"/>
      <c r="S1179" s="226"/>
    </row>
    <row r="1180" spans="5:19" s="222" customFormat="1" x14ac:dyDescent="0.2">
      <c r="E1180" s="226"/>
      <c r="F1180" s="226"/>
      <c r="G1180" s="226"/>
      <c r="H1180" s="226"/>
      <c r="I1180" s="226"/>
      <c r="J1180" s="226"/>
      <c r="K1180" s="226"/>
      <c r="L1180" s="226"/>
      <c r="M1180" s="226"/>
      <c r="N1180" s="226"/>
      <c r="O1180" s="226"/>
      <c r="P1180" s="226"/>
      <c r="Q1180" s="226"/>
      <c r="R1180" s="226"/>
      <c r="S1180" s="226"/>
    </row>
    <row r="1181" spans="5:19" s="222" customFormat="1" x14ac:dyDescent="0.2">
      <c r="E1181" s="226"/>
      <c r="F1181" s="226"/>
      <c r="G1181" s="226"/>
      <c r="H1181" s="226"/>
      <c r="I1181" s="226"/>
      <c r="J1181" s="226"/>
      <c r="K1181" s="226"/>
      <c r="L1181" s="226"/>
      <c r="M1181" s="226"/>
      <c r="N1181" s="226"/>
      <c r="O1181" s="226"/>
      <c r="P1181" s="226"/>
      <c r="Q1181" s="226"/>
      <c r="R1181" s="226"/>
      <c r="S1181" s="226"/>
    </row>
    <row r="1182" spans="5:19" s="222" customFormat="1" x14ac:dyDescent="0.2">
      <c r="E1182" s="226"/>
      <c r="F1182" s="226"/>
      <c r="G1182" s="226"/>
      <c r="H1182" s="226"/>
      <c r="I1182" s="226"/>
      <c r="J1182" s="226"/>
      <c r="K1182" s="226"/>
      <c r="L1182" s="226"/>
      <c r="M1182" s="226"/>
      <c r="N1182" s="226"/>
      <c r="O1182" s="226"/>
      <c r="P1182" s="226"/>
      <c r="Q1182" s="226"/>
      <c r="R1182" s="226"/>
      <c r="S1182" s="226"/>
    </row>
    <row r="1183" spans="5:19" s="222" customFormat="1" x14ac:dyDescent="0.2">
      <c r="E1183" s="226"/>
      <c r="F1183" s="226"/>
      <c r="G1183" s="226"/>
      <c r="H1183" s="226"/>
      <c r="I1183" s="226"/>
      <c r="J1183" s="226"/>
      <c r="K1183" s="226"/>
      <c r="L1183" s="226"/>
      <c r="M1183" s="226"/>
      <c r="N1183" s="226"/>
      <c r="O1183" s="226"/>
      <c r="P1183" s="226"/>
      <c r="Q1183" s="226"/>
      <c r="R1183" s="226"/>
      <c r="S1183" s="226"/>
    </row>
    <row r="1184" spans="5:19" s="222" customFormat="1" x14ac:dyDescent="0.2">
      <c r="E1184" s="226"/>
      <c r="F1184" s="226"/>
      <c r="G1184" s="226"/>
      <c r="H1184" s="226"/>
      <c r="I1184" s="226"/>
      <c r="J1184" s="226"/>
      <c r="K1184" s="226"/>
      <c r="L1184" s="226"/>
      <c r="M1184" s="226"/>
      <c r="N1184" s="226"/>
      <c r="O1184" s="226"/>
      <c r="P1184" s="226"/>
      <c r="Q1184" s="226"/>
      <c r="R1184" s="226"/>
      <c r="S1184" s="226"/>
    </row>
    <row r="1185" spans="5:19" s="222" customFormat="1" x14ac:dyDescent="0.2">
      <c r="E1185" s="226"/>
      <c r="F1185" s="226"/>
      <c r="G1185" s="226"/>
      <c r="H1185" s="226"/>
      <c r="I1185" s="226"/>
      <c r="J1185" s="226"/>
      <c r="K1185" s="226"/>
      <c r="L1185" s="226"/>
      <c r="M1185" s="226"/>
      <c r="N1185" s="226"/>
      <c r="O1185" s="226"/>
      <c r="P1185" s="226"/>
      <c r="Q1185" s="226"/>
      <c r="R1185" s="226"/>
      <c r="S1185" s="226"/>
    </row>
    <row r="1186" spans="5:19" s="222" customFormat="1" x14ac:dyDescent="0.2">
      <c r="E1186" s="226"/>
      <c r="F1186" s="226"/>
      <c r="G1186" s="226"/>
      <c r="H1186" s="226"/>
      <c r="I1186" s="226"/>
      <c r="J1186" s="226"/>
      <c r="K1186" s="226"/>
      <c r="L1186" s="226"/>
      <c r="M1186" s="226"/>
      <c r="N1186" s="226"/>
      <c r="O1186" s="226"/>
      <c r="P1186" s="226"/>
      <c r="Q1186" s="226"/>
      <c r="R1186" s="226"/>
      <c r="S1186" s="226"/>
    </row>
    <row r="1187" spans="5:19" s="222" customFormat="1" x14ac:dyDescent="0.2">
      <c r="E1187" s="226"/>
      <c r="F1187" s="226"/>
      <c r="G1187" s="226"/>
      <c r="H1187" s="226"/>
      <c r="I1187" s="226"/>
      <c r="J1187" s="226"/>
      <c r="K1187" s="226"/>
      <c r="L1187" s="226"/>
      <c r="M1187" s="226"/>
      <c r="N1187" s="226"/>
      <c r="O1187" s="226"/>
      <c r="P1187" s="226"/>
      <c r="Q1187" s="226"/>
      <c r="R1187" s="226"/>
      <c r="S1187" s="226"/>
    </row>
    <row r="1188" spans="5:19" s="222" customFormat="1" x14ac:dyDescent="0.2">
      <c r="E1188" s="226"/>
      <c r="F1188" s="226"/>
      <c r="G1188" s="226"/>
      <c r="H1188" s="226"/>
      <c r="I1188" s="226"/>
      <c r="J1188" s="226"/>
      <c r="K1188" s="226"/>
      <c r="L1188" s="226"/>
      <c r="M1188" s="226"/>
      <c r="N1188" s="226"/>
      <c r="O1188" s="226"/>
      <c r="P1188" s="226"/>
      <c r="Q1188" s="226"/>
      <c r="R1188" s="226"/>
      <c r="S1188" s="226"/>
    </row>
    <row r="1189" spans="5:19" s="222" customFormat="1" x14ac:dyDescent="0.2">
      <c r="E1189" s="226"/>
      <c r="F1189" s="226"/>
      <c r="G1189" s="226"/>
      <c r="H1189" s="226"/>
      <c r="I1189" s="226"/>
      <c r="J1189" s="226"/>
      <c r="K1189" s="226"/>
      <c r="L1189" s="226"/>
      <c r="M1189" s="226"/>
      <c r="N1189" s="226"/>
      <c r="O1189" s="226"/>
      <c r="P1189" s="226"/>
      <c r="Q1189" s="226"/>
      <c r="R1189" s="226"/>
      <c r="S1189" s="226"/>
    </row>
    <row r="1190" spans="5:19" s="222" customFormat="1" x14ac:dyDescent="0.2">
      <c r="E1190" s="226"/>
      <c r="F1190" s="226"/>
      <c r="G1190" s="226"/>
      <c r="H1190" s="226"/>
      <c r="I1190" s="226"/>
      <c r="J1190" s="226"/>
      <c r="K1190" s="226"/>
      <c r="L1190" s="226"/>
      <c r="M1190" s="226"/>
      <c r="N1190" s="226"/>
      <c r="O1190" s="226"/>
      <c r="P1190" s="226"/>
      <c r="Q1190" s="226"/>
      <c r="R1190" s="226"/>
      <c r="S1190" s="226"/>
    </row>
    <row r="1191" spans="5:19" s="222" customFormat="1" x14ac:dyDescent="0.2">
      <c r="E1191" s="226"/>
      <c r="F1191" s="226"/>
      <c r="G1191" s="226"/>
      <c r="H1191" s="226"/>
      <c r="I1191" s="226"/>
      <c r="J1191" s="226"/>
      <c r="K1191" s="226"/>
      <c r="L1191" s="226"/>
      <c r="M1191" s="226"/>
      <c r="N1191" s="226"/>
      <c r="O1191" s="226"/>
      <c r="P1191" s="226"/>
      <c r="Q1191" s="226"/>
      <c r="R1191" s="226"/>
      <c r="S1191" s="226"/>
    </row>
    <row r="1192" spans="5:19" s="222" customFormat="1" x14ac:dyDescent="0.2">
      <c r="E1192" s="226"/>
      <c r="F1192" s="226"/>
      <c r="G1192" s="226"/>
      <c r="H1192" s="226"/>
      <c r="I1192" s="226"/>
      <c r="J1192" s="226"/>
      <c r="K1192" s="226"/>
      <c r="L1192" s="226"/>
      <c r="M1192" s="226"/>
      <c r="N1192" s="226"/>
      <c r="O1192" s="226"/>
      <c r="P1192" s="226"/>
      <c r="Q1192" s="226"/>
      <c r="R1192" s="226"/>
      <c r="S1192" s="226"/>
    </row>
    <row r="1193" spans="5:19" s="222" customFormat="1" x14ac:dyDescent="0.2">
      <c r="E1193" s="226"/>
      <c r="F1193" s="226"/>
      <c r="G1193" s="226"/>
      <c r="H1193" s="226"/>
      <c r="I1193" s="226"/>
      <c r="J1193" s="226"/>
      <c r="K1193" s="226"/>
      <c r="L1193" s="226"/>
      <c r="M1193" s="226"/>
      <c r="N1193" s="226"/>
      <c r="O1193" s="226"/>
      <c r="P1193" s="226"/>
      <c r="Q1193" s="226"/>
      <c r="R1193" s="226"/>
      <c r="S1193" s="226"/>
    </row>
    <row r="1194" spans="5:19" s="222" customFormat="1" x14ac:dyDescent="0.2">
      <c r="E1194" s="226"/>
      <c r="F1194" s="226"/>
      <c r="G1194" s="226"/>
      <c r="H1194" s="226"/>
      <c r="I1194" s="226"/>
      <c r="J1194" s="226"/>
      <c r="K1194" s="226"/>
      <c r="L1194" s="226"/>
      <c r="M1194" s="226"/>
      <c r="N1194" s="226"/>
      <c r="O1194" s="226"/>
      <c r="P1194" s="226"/>
      <c r="Q1194" s="226"/>
      <c r="R1194" s="226"/>
      <c r="S1194" s="226"/>
    </row>
    <row r="1195" spans="5:19" s="222" customFormat="1" x14ac:dyDescent="0.2">
      <c r="E1195" s="226"/>
      <c r="F1195" s="226"/>
      <c r="G1195" s="226"/>
      <c r="H1195" s="226"/>
      <c r="I1195" s="226"/>
      <c r="J1195" s="226"/>
      <c r="K1195" s="226"/>
      <c r="L1195" s="226"/>
      <c r="M1195" s="226"/>
      <c r="N1195" s="226"/>
      <c r="O1195" s="226"/>
      <c r="P1195" s="226"/>
      <c r="Q1195" s="226"/>
      <c r="R1195" s="226"/>
      <c r="S1195" s="226"/>
    </row>
    <row r="1196" spans="5:19" s="222" customFormat="1" x14ac:dyDescent="0.2">
      <c r="E1196" s="226"/>
      <c r="F1196" s="226"/>
      <c r="G1196" s="226"/>
      <c r="H1196" s="226"/>
      <c r="I1196" s="226"/>
      <c r="J1196" s="226"/>
      <c r="K1196" s="226"/>
      <c r="L1196" s="226"/>
      <c r="M1196" s="226"/>
      <c r="N1196" s="226"/>
      <c r="O1196" s="226"/>
      <c r="P1196" s="226"/>
      <c r="Q1196" s="226"/>
      <c r="R1196" s="226"/>
      <c r="S1196" s="226"/>
    </row>
    <row r="1197" spans="5:19" s="222" customFormat="1" x14ac:dyDescent="0.2">
      <c r="E1197" s="226"/>
      <c r="F1197" s="226"/>
      <c r="G1197" s="226"/>
      <c r="H1197" s="226"/>
      <c r="I1197" s="226"/>
      <c r="J1197" s="226"/>
      <c r="K1197" s="226"/>
      <c r="L1197" s="226"/>
      <c r="M1197" s="226"/>
      <c r="N1197" s="226"/>
      <c r="O1197" s="226"/>
      <c r="P1197" s="226"/>
      <c r="Q1197" s="226"/>
      <c r="R1197" s="226"/>
      <c r="S1197" s="226"/>
    </row>
    <row r="1198" spans="5:19" s="222" customFormat="1" x14ac:dyDescent="0.2">
      <c r="E1198" s="226"/>
      <c r="F1198" s="226"/>
      <c r="G1198" s="226"/>
      <c r="H1198" s="226"/>
      <c r="I1198" s="226"/>
      <c r="J1198" s="226"/>
      <c r="K1198" s="226"/>
      <c r="L1198" s="226"/>
      <c r="M1198" s="226"/>
      <c r="N1198" s="226"/>
      <c r="O1198" s="226"/>
      <c r="P1198" s="226"/>
      <c r="Q1198" s="226"/>
      <c r="R1198" s="226"/>
      <c r="S1198" s="226"/>
    </row>
    <row r="1199" spans="5:19" s="222" customFormat="1" x14ac:dyDescent="0.2">
      <c r="E1199" s="226"/>
      <c r="F1199" s="226"/>
      <c r="G1199" s="226"/>
      <c r="H1199" s="226"/>
      <c r="I1199" s="226"/>
      <c r="J1199" s="226"/>
      <c r="K1199" s="226"/>
      <c r="L1199" s="226"/>
      <c r="M1199" s="226"/>
      <c r="N1199" s="226"/>
      <c r="O1199" s="226"/>
      <c r="P1199" s="226"/>
      <c r="Q1199" s="226"/>
      <c r="R1199" s="226"/>
      <c r="S1199" s="226"/>
    </row>
    <row r="1200" spans="5:19" s="222" customFormat="1" x14ac:dyDescent="0.2">
      <c r="E1200" s="226"/>
      <c r="F1200" s="226"/>
      <c r="G1200" s="226"/>
      <c r="H1200" s="226"/>
      <c r="I1200" s="226"/>
      <c r="J1200" s="226"/>
      <c r="K1200" s="226"/>
      <c r="L1200" s="226"/>
      <c r="M1200" s="226"/>
      <c r="N1200" s="226"/>
      <c r="O1200" s="226"/>
      <c r="P1200" s="226"/>
      <c r="Q1200" s="226"/>
      <c r="R1200" s="226"/>
      <c r="S1200" s="226"/>
    </row>
    <row r="1201" spans="5:19" s="222" customFormat="1" x14ac:dyDescent="0.2">
      <c r="E1201" s="226"/>
      <c r="F1201" s="226"/>
      <c r="G1201" s="226"/>
      <c r="H1201" s="226"/>
      <c r="I1201" s="226"/>
      <c r="J1201" s="226"/>
      <c r="K1201" s="226"/>
      <c r="L1201" s="226"/>
      <c r="M1201" s="226"/>
      <c r="N1201" s="226"/>
      <c r="O1201" s="226"/>
      <c r="P1201" s="226"/>
      <c r="Q1201" s="226"/>
      <c r="R1201" s="226"/>
      <c r="S1201" s="226"/>
    </row>
    <row r="1202" spans="5:19" s="222" customFormat="1" x14ac:dyDescent="0.2">
      <c r="E1202" s="226"/>
      <c r="F1202" s="226"/>
      <c r="G1202" s="226"/>
      <c r="H1202" s="226"/>
      <c r="I1202" s="226"/>
      <c r="J1202" s="226"/>
      <c r="K1202" s="226"/>
      <c r="L1202" s="226"/>
      <c r="M1202" s="226"/>
      <c r="N1202" s="226"/>
      <c r="O1202" s="226"/>
      <c r="P1202" s="226"/>
      <c r="Q1202" s="226"/>
      <c r="R1202" s="226"/>
      <c r="S1202" s="226"/>
    </row>
    <row r="1203" spans="5:19" s="222" customFormat="1" x14ac:dyDescent="0.2">
      <c r="E1203" s="226"/>
      <c r="F1203" s="226"/>
      <c r="G1203" s="226"/>
      <c r="H1203" s="226"/>
      <c r="I1203" s="226"/>
      <c r="J1203" s="226"/>
      <c r="K1203" s="226"/>
      <c r="L1203" s="226"/>
      <c r="M1203" s="226"/>
      <c r="N1203" s="226"/>
      <c r="O1203" s="226"/>
      <c r="P1203" s="226"/>
      <c r="Q1203" s="226"/>
      <c r="R1203" s="226"/>
      <c r="S1203" s="226"/>
    </row>
    <row r="1204" spans="5:19" s="222" customFormat="1" x14ac:dyDescent="0.2">
      <c r="E1204" s="226"/>
      <c r="F1204" s="226"/>
      <c r="G1204" s="226"/>
      <c r="H1204" s="226"/>
      <c r="I1204" s="226"/>
      <c r="J1204" s="226"/>
      <c r="K1204" s="226"/>
      <c r="L1204" s="226"/>
      <c r="M1204" s="226"/>
      <c r="N1204" s="226"/>
      <c r="O1204" s="226"/>
      <c r="P1204" s="226"/>
      <c r="Q1204" s="226"/>
      <c r="R1204" s="226"/>
      <c r="S1204" s="226"/>
    </row>
    <row r="1205" spans="5:19" s="222" customFormat="1" x14ac:dyDescent="0.2">
      <c r="E1205" s="226"/>
      <c r="F1205" s="226"/>
      <c r="G1205" s="226"/>
      <c r="H1205" s="226"/>
      <c r="I1205" s="226"/>
      <c r="J1205" s="226"/>
      <c r="K1205" s="226"/>
      <c r="L1205" s="226"/>
      <c r="M1205" s="226"/>
      <c r="N1205" s="226"/>
      <c r="O1205" s="226"/>
      <c r="P1205" s="226"/>
      <c r="Q1205" s="226"/>
      <c r="R1205" s="226"/>
      <c r="S1205" s="226"/>
    </row>
    <row r="1206" spans="5:19" s="222" customFormat="1" x14ac:dyDescent="0.2">
      <c r="E1206" s="226"/>
      <c r="F1206" s="226"/>
      <c r="G1206" s="226"/>
      <c r="H1206" s="226"/>
      <c r="I1206" s="226"/>
      <c r="J1206" s="226"/>
      <c r="K1206" s="226"/>
      <c r="L1206" s="226"/>
      <c r="M1206" s="226"/>
      <c r="N1206" s="226"/>
      <c r="O1206" s="226"/>
      <c r="P1206" s="226"/>
      <c r="Q1206" s="226"/>
      <c r="R1206" s="226"/>
      <c r="S1206" s="226"/>
    </row>
    <row r="1207" spans="5:19" s="222" customFormat="1" x14ac:dyDescent="0.2">
      <c r="E1207" s="226"/>
      <c r="F1207" s="226"/>
      <c r="G1207" s="226"/>
      <c r="H1207" s="226"/>
      <c r="I1207" s="226"/>
      <c r="J1207" s="226"/>
      <c r="K1207" s="226"/>
      <c r="L1207" s="226"/>
      <c r="M1207" s="226"/>
      <c r="N1207" s="226"/>
      <c r="O1207" s="226"/>
      <c r="P1207" s="226"/>
      <c r="Q1207" s="226"/>
      <c r="R1207" s="226"/>
      <c r="S1207" s="226"/>
    </row>
    <row r="1208" spans="5:19" s="222" customFormat="1" x14ac:dyDescent="0.2">
      <c r="E1208" s="226"/>
      <c r="F1208" s="226"/>
      <c r="G1208" s="226"/>
      <c r="H1208" s="226"/>
      <c r="I1208" s="226"/>
      <c r="J1208" s="226"/>
      <c r="K1208" s="226"/>
      <c r="L1208" s="226"/>
      <c r="M1208" s="226"/>
      <c r="N1208" s="226"/>
      <c r="O1208" s="226"/>
      <c r="P1208" s="226"/>
      <c r="Q1208" s="226"/>
      <c r="R1208" s="226"/>
      <c r="S1208" s="226"/>
    </row>
    <row r="1209" spans="5:19" s="222" customFormat="1" x14ac:dyDescent="0.2">
      <c r="E1209" s="226"/>
      <c r="F1209" s="226"/>
      <c r="G1209" s="226"/>
      <c r="H1209" s="226"/>
      <c r="I1209" s="226"/>
      <c r="J1209" s="226"/>
      <c r="K1209" s="226"/>
      <c r="L1209" s="226"/>
      <c r="M1209" s="226"/>
      <c r="N1209" s="226"/>
      <c r="O1209" s="226"/>
      <c r="P1209" s="226"/>
      <c r="Q1209" s="226"/>
      <c r="R1209" s="226"/>
      <c r="S1209" s="226"/>
    </row>
    <row r="1210" spans="5:19" s="222" customFormat="1" x14ac:dyDescent="0.2">
      <c r="E1210" s="226"/>
      <c r="F1210" s="226"/>
      <c r="G1210" s="226"/>
      <c r="H1210" s="226"/>
      <c r="I1210" s="226"/>
      <c r="J1210" s="226"/>
      <c r="K1210" s="226"/>
      <c r="L1210" s="226"/>
      <c r="M1210" s="226"/>
      <c r="N1210" s="226"/>
      <c r="O1210" s="226"/>
      <c r="P1210" s="226"/>
      <c r="Q1210" s="226"/>
      <c r="R1210" s="226"/>
      <c r="S1210" s="226"/>
    </row>
    <row r="1211" spans="5:19" s="222" customFormat="1" x14ac:dyDescent="0.2">
      <c r="E1211" s="226"/>
      <c r="F1211" s="226"/>
      <c r="G1211" s="226"/>
      <c r="H1211" s="226"/>
      <c r="I1211" s="226"/>
      <c r="J1211" s="226"/>
      <c r="K1211" s="226"/>
      <c r="L1211" s="226"/>
      <c r="M1211" s="226"/>
      <c r="N1211" s="226"/>
      <c r="O1211" s="226"/>
      <c r="P1211" s="226"/>
      <c r="Q1211" s="226"/>
      <c r="R1211" s="226"/>
      <c r="S1211" s="226"/>
    </row>
    <row r="1212" spans="5:19" s="222" customFormat="1" x14ac:dyDescent="0.2">
      <c r="E1212" s="226"/>
      <c r="F1212" s="226"/>
      <c r="G1212" s="226"/>
      <c r="H1212" s="226"/>
      <c r="I1212" s="226"/>
      <c r="J1212" s="226"/>
      <c r="K1212" s="226"/>
      <c r="L1212" s="226"/>
      <c r="M1212" s="226"/>
      <c r="N1212" s="226"/>
      <c r="O1212" s="226"/>
      <c r="P1212" s="226"/>
      <c r="Q1212" s="226"/>
      <c r="R1212" s="226"/>
      <c r="S1212" s="226"/>
    </row>
    <row r="1213" spans="5:19" s="222" customFormat="1" x14ac:dyDescent="0.2">
      <c r="E1213" s="226"/>
      <c r="F1213" s="226"/>
      <c r="G1213" s="226"/>
      <c r="H1213" s="226"/>
      <c r="I1213" s="226"/>
      <c r="J1213" s="226"/>
      <c r="K1213" s="226"/>
      <c r="L1213" s="226"/>
      <c r="M1213" s="226"/>
      <c r="N1213" s="226"/>
      <c r="O1213" s="226"/>
      <c r="P1213" s="226"/>
      <c r="Q1213" s="226"/>
      <c r="R1213" s="226"/>
      <c r="S1213" s="226"/>
    </row>
    <row r="1214" spans="5:19" s="222" customFormat="1" x14ac:dyDescent="0.2">
      <c r="E1214" s="226"/>
      <c r="F1214" s="226"/>
      <c r="G1214" s="226"/>
      <c r="H1214" s="226"/>
      <c r="I1214" s="226"/>
      <c r="J1214" s="226"/>
      <c r="K1214" s="226"/>
      <c r="L1214" s="226"/>
      <c r="M1214" s="226"/>
      <c r="N1214" s="226"/>
      <c r="O1214" s="226"/>
      <c r="P1214" s="226"/>
      <c r="Q1214" s="226"/>
      <c r="R1214" s="226"/>
      <c r="S1214" s="226"/>
    </row>
    <row r="1215" spans="5:19" s="222" customFormat="1" x14ac:dyDescent="0.2">
      <c r="E1215" s="226"/>
      <c r="F1215" s="226"/>
      <c r="G1215" s="226"/>
      <c r="H1215" s="226"/>
      <c r="I1215" s="226"/>
      <c r="J1215" s="226"/>
      <c r="K1215" s="226"/>
      <c r="L1215" s="226"/>
      <c r="M1215" s="226"/>
      <c r="N1215" s="226"/>
      <c r="O1215" s="226"/>
      <c r="P1215" s="226"/>
      <c r="Q1215" s="226"/>
      <c r="R1215" s="226"/>
      <c r="S1215" s="226"/>
    </row>
    <row r="1216" spans="5:19" s="222" customFormat="1" x14ac:dyDescent="0.2">
      <c r="E1216" s="226"/>
      <c r="F1216" s="226"/>
      <c r="G1216" s="226"/>
      <c r="H1216" s="226"/>
      <c r="I1216" s="226"/>
      <c r="J1216" s="226"/>
      <c r="K1216" s="226"/>
      <c r="L1216" s="226"/>
      <c r="M1216" s="226"/>
      <c r="N1216" s="226"/>
      <c r="O1216" s="226"/>
      <c r="P1216" s="226"/>
      <c r="Q1216" s="226"/>
      <c r="R1216" s="226"/>
      <c r="S1216" s="226"/>
    </row>
    <row r="1217" spans="5:19" s="222" customFormat="1" x14ac:dyDescent="0.2">
      <c r="E1217" s="226"/>
      <c r="F1217" s="226"/>
      <c r="G1217" s="226"/>
      <c r="H1217" s="226"/>
      <c r="I1217" s="226"/>
      <c r="J1217" s="226"/>
      <c r="K1217" s="226"/>
      <c r="L1217" s="226"/>
      <c r="M1217" s="226"/>
      <c r="N1217" s="226"/>
      <c r="O1217" s="226"/>
      <c r="P1217" s="226"/>
      <c r="Q1217" s="226"/>
      <c r="R1217" s="226"/>
      <c r="S1217" s="226"/>
    </row>
    <row r="1218" spans="5:19" s="222" customFormat="1" x14ac:dyDescent="0.2">
      <c r="E1218" s="226"/>
      <c r="F1218" s="226"/>
      <c r="G1218" s="226"/>
      <c r="H1218" s="226"/>
      <c r="I1218" s="226"/>
      <c r="J1218" s="226"/>
      <c r="K1218" s="226"/>
      <c r="L1218" s="226"/>
      <c r="M1218" s="226"/>
      <c r="N1218" s="226"/>
      <c r="O1218" s="226"/>
      <c r="P1218" s="226"/>
      <c r="Q1218" s="226"/>
      <c r="R1218" s="226"/>
      <c r="S1218" s="226"/>
    </row>
    <row r="1219" spans="5:19" s="222" customFormat="1" x14ac:dyDescent="0.2">
      <c r="E1219" s="226"/>
      <c r="F1219" s="226"/>
      <c r="G1219" s="226"/>
      <c r="H1219" s="226"/>
      <c r="I1219" s="226"/>
      <c r="J1219" s="226"/>
      <c r="K1219" s="226"/>
      <c r="L1219" s="226"/>
      <c r="M1219" s="226"/>
      <c r="N1219" s="226"/>
      <c r="O1219" s="226"/>
      <c r="P1219" s="226"/>
      <c r="Q1219" s="226"/>
      <c r="R1219" s="226"/>
      <c r="S1219" s="226"/>
    </row>
    <row r="1220" spans="5:19" s="222" customFormat="1" x14ac:dyDescent="0.2">
      <c r="E1220" s="226"/>
      <c r="F1220" s="226"/>
      <c r="G1220" s="226"/>
      <c r="H1220" s="226"/>
      <c r="I1220" s="226"/>
      <c r="J1220" s="226"/>
      <c r="K1220" s="226"/>
      <c r="L1220" s="226"/>
      <c r="M1220" s="226"/>
      <c r="N1220" s="226"/>
      <c r="O1220" s="226"/>
      <c r="P1220" s="226"/>
      <c r="Q1220" s="226"/>
      <c r="R1220" s="226"/>
      <c r="S1220" s="226"/>
    </row>
    <row r="1221" spans="5:19" s="222" customFormat="1" x14ac:dyDescent="0.2">
      <c r="E1221" s="226"/>
      <c r="F1221" s="226"/>
      <c r="G1221" s="226"/>
      <c r="H1221" s="226"/>
      <c r="I1221" s="226"/>
      <c r="J1221" s="226"/>
      <c r="K1221" s="226"/>
      <c r="L1221" s="226"/>
      <c r="M1221" s="226"/>
      <c r="N1221" s="226"/>
      <c r="O1221" s="226"/>
      <c r="P1221" s="226"/>
      <c r="Q1221" s="226"/>
      <c r="R1221" s="226"/>
      <c r="S1221" s="226"/>
    </row>
    <row r="1222" spans="5:19" s="222" customFormat="1" x14ac:dyDescent="0.2">
      <c r="E1222" s="226"/>
      <c r="F1222" s="226"/>
      <c r="G1222" s="226"/>
      <c r="H1222" s="226"/>
      <c r="I1222" s="226"/>
      <c r="J1222" s="226"/>
      <c r="K1222" s="226"/>
      <c r="L1222" s="226"/>
      <c r="M1222" s="226"/>
      <c r="N1222" s="226"/>
      <c r="O1222" s="226"/>
      <c r="P1222" s="226"/>
      <c r="Q1222" s="226"/>
      <c r="R1222" s="226"/>
      <c r="S1222" s="226"/>
    </row>
    <row r="1223" spans="5:19" s="222" customFormat="1" x14ac:dyDescent="0.2">
      <c r="E1223" s="226"/>
      <c r="F1223" s="226"/>
      <c r="G1223" s="226"/>
      <c r="H1223" s="226"/>
      <c r="I1223" s="226"/>
      <c r="J1223" s="226"/>
      <c r="K1223" s="226"/>
      <c r="L1223" s="226"/>
      <c r="M1223" s="226"/>
      <c r="N1223" s="226"/>
      <c r="O1223" s="226"/>
      <c r="P1223" s="226"/>
      <c r="Q1223" s="226"/>
      <c r="R1223" s="226"/>
      <c r="S1223" s="226"/>
    </row>
    <row r="1224" spans="5:19" s="222" customFormat="1" x14ac:dyDescent="0.2">
      <c r="E1224" s="226"/>
      <c r="F1224" s="226"/>
      <c r="G1224" s="226"/>
      <c r="H1224" s="226"/>
      <c r="I1224" s="226"/>
      <c r="J1224" s="226"/>
      <c r="K1224" s="226"/>
      <c r="L1224" s="226"/>
      <c r="M1224" s="226"/>
      <c r="N1224" s="226"/>
      <c r="O1224" s="226"/>
      <c r="P1224" s="226"/>
      <c r="Q1224" s="226"/>
      <c r="R1224" s="226"/>
      <c r="S1224" s="226"/>
    </row>
    <row r="1225" spans="5:19" s="222" customFormat="1" x14ac:dyDescent="0.2">
      <c r="E1225" s="226"/>
      <c r="F1225" s="226"/>
      <c r="G1225" s="226"/>
      <c r="H1225" s="226"/>
      <c r="I1225" s="226"/>
      <c r="J1225" s="226"/>
      <c r="K1225" s="226"/>
      <c r="L1225" s="226"/>
      <c r="M1225" s="226"/>
      <c r="N1225" s="226"/>
      <c r="O1225" s="226"/>
      <c r="P1225" s="226"/>
      <c r="Q1225" s="226"/>
      <c r="R1225" s="226"/>
      <c r="S1225" s="226"/>
    </row>
    <row r="1226" spans="5:19" s="222" customFormat="1" x14ac:dyDescent="0.2">
      <c r="E1226" s="226"/>
      <c r="F1226" s="226"/>
      <c r="G1226" s="226"/>
      <c r="H1226" s="226"/>
      <c r="I1226" s="226"/>
      <c r="J1226" s="226"/>
      <c r="K1226" s="226"/>
      <c r="L1226" s="226"/>
      <c r="M1226" s="226"/>
      <c r="N1226" s="226"/>
      <c r="O1226" s="226"/>
      <c r="P1226" s="226"/>
      <c r="Q1226" s="226"/>
      <c r="R1226" s="226"/>
      <c r="S1226" s="226"/>
    </row>
    <row r="1227" spans="5:19" s="222" customFormat="1" x14ac:dyDescent="0.2">
      <c r="E1227" s="226"/>
      <c r="F1227" s="226"/>
      <c r="G1227" s="226"/>
      <c r="H1227" s="226"/>
      <c r="I1227" s="226"/>
      <c r="J1227" s="226"/>
      <c r="K1227" s="226"/>
      <c r="L1227" s="226"/>
      <c r="M1227" s="226"/>
      <c r="N1227" s="226"/>
      <c r="O1227" s="226"/>
      <c r="P1227" s="226"/>
      <c r="Q1227" s="226"/>
      <c r="R1227" s="226"/>
      <c r="S1227" s="226"/>
    </row>
    <row r="1228" spans="5:19" s="222" customFormat="1" x14ac:dyDescent="0.2">
      <c r="E1228" s="226"/>
      <c r="F1228" s="226"/>
      <c r="G1228" s="226"/>
      <c r="H1228" s="226"/>
      <c r="I1228" s="226"/>
      <c r="J1228" s="226"/>
      <c r="K1228" s="226"/>
      <c r="L1228" s="226"/>
      <c r="M1228" s="226"/>
      <c r="N1228" s="226"/>
      <c r="O1228" s="226"/>
      <c r="P1228" s="226"/>
      <c r="Q1228" s="226"/>
      <c r="R1228" s="226"/>
      <c r="S1228" s="226"/>
    </row>
    <row r="1229" spans="5:19" s="222" customFormat="1" x14ac:dyDescent="0.2">
      <c r="E1229" s="226"/>
      <c r="F1229" s="226"/>
      <c r="G1229" s="226"/>
      <c r="H1229" s="226"/>
      <c r="I1229" s="226"/>
      <c r="J1229" s="226"/>
      <c r="K1229" s="226"/>
      <c r="L1229" s="226"/>
      <c r="M1229" s="226"/>
      <c r="N1229" s="226"/>
      <c r="O1229" s="226"/>
      <c r="P1229" s="226"/>
      <c r="Q1229" s="226"/>
      <c r="R1229" s="226"/>
      <c r="S1229" s="226"/>
    </row>
    <row r="1230" spans="5:19" s="222" customFormat="1" x14ac:dyDescent="0.2">
      <c r="E1230" s="226"/>
      <c r="F1230" s="226"/>
      <c r="G1230" s="226"/>
      <c r="H1230" s="226"/>
      <c r="I1230" s="226"/>
      <c r="J1230" s="226"/>
      <c r="K1230" s="226"/>
      <c r="L1230" s="226"/>
      <c r="M1230" s="226"/>
      <c r="N1230" s="226"/>
      <c r="O1230" s="226"/>
      <c r="P1230" s="226"/>
      <c r="Q1230" s="226"/>
      <c r="R1230" s="226"/>
      <c r="S1230" s="226"/>
    </row>
    <row r="1231" spans="5:19" s="222" customFormat="1" x14ac:dyDescent="0.2">
      <c r="E1231" s="226"/>
      <c r="F1231" s="226"/>
      <c r="G1231" s="226"/>
      <c r="H1231" s="226"/>
      <c r="I1231" s="226"/>
      <c r="J1231" s="226"/>
      <c r="K1231" s="226"/>
      <c r="L1231" s="226"/>
      <c r="M1231" s="226"/>
      <c r="N1231" s="226"/>
      <c r="O1231" s="226"/>
      <c r="P1231" s="226"/>
      <c r="Q1231" s="226"/>
      <c r="R1231" s="226"/>
      <c r="S1231" s="226"/>
    </row>
    <row r="1232" spans="5:19" s="222" customFormat="1" x14ac:dyDescent="0.2">
      <c r="E1232" s="226"/>
      <c r="F1232" s="226"/>
      <c r="G1232" s="226"/>
      <c r="H1232" s="226"/>
      <c r="I1232" s="226"/>
      <c r="J1232" s="226"/>
      <c r="K1232" s="226"/>
      <c r="L1232" s="226"/>
      <c r="M1232" s="226"/>
      <c r="N1232" s="226"/>
      <c r="O1232" s="226"/>
      <c r="P1232" s="226"/>
      <c r="Q1232" s="226"/>
      <c r="R1232" s="226"/>
      <c r="S1232" s="226"/>
    </row>
    <row r="1233" spans="5:19" s="222" customFormat="1" x14ac:dyDescent="0.2">
      <c r="E1233" s="226"/>
      <c r="F1233" s="226"/>
      <c r="G1233" s="226"/>
      <c r="H1233" s="226"/>
      <c r="I1233" s="226"/>
      <c r="J1233" s="226"/>
      <c r="K1233" s="226"/>
      <c r="L1233" s="226"/>
      <c r="M1233" s="226"/>
      <c r="N1233" s="226"/>
      <c r="O1233" s="226"/>
      <c r="P1233" s="226"/>
      <c r="Q1233" s="226"/>
      <c r="R1233" s="226"/>
      <c r="S1233" s="226"/>
    </row>
    <row r="1234" spans="5:19" s="222" customFormat="1" x14ac:dyDescent="0.2">
      <c r="E1234" s="226"/>
      <c r="F1234" s="226"/>
      <c r="G1234" s="226"/>
      <c r="H1234" s="226"/>
      <c r="I1234" s="226"/>
      <c r="J1234" s="226"/>
      <c r="K1234" s="226"/>
      <c r="L1234" s="226"/>
      <c r="M1234" s="226"/>
      <c r="N1234" s="226"/>
      <c r="O1234" s="226"/>
      <c r="P1234" s="226"/>
      <c r="Q1234" s="226"/>
      <c r="R1234" s="226"/>
      <c r="S1234" s="226"/>
    </row>
    <row r="1235" spans="5:19" s="222" customFormat="1" x14ac:dyDescent="0.2">
      <c r="E1235" s="226"/>
      <c r="F1235" s="226"/>
      <c r="G1235" s="226"/>
      <c r="H1235" s="226"/>
      <c r="I1235" s="226"/>
      <c r="J1235" s="226"/>
      <c r="K1235" s="226"/>
      <c r="L1235" s="226"/>
      <c r="M1235" s="226"/>
      <c r="N1235" s="226"/>
      <c r="O1235" s="226"/>
      <c r="P1235" s="226"/>
      <c r="Q1235" s="226"/>
      <c r="R1235" s="226"/>
      <c r="S1235" s="226"/>
    </row>
    <row r="1236" spans="5:19" s="222" customFormat="1" x14ac:dyDescent="0.2">
      <c r="E1236" s="226"/>
      <c r="F1236" s="226"/>
      <c r="G1236" s="226"/>
      <c r="H1236" s="226"/>
      <c r="I1236" s="226"/>
      <c r="J1236" s="226"/>
      <c r="K1236" s="226"/>
      <c r="L1236" s="226"/>
      <c r="M1236" s="226"/>
      <c r="N1236" s="226"/>
      <c r="O1236" s="226"/>
      <c r="P1236" s="226"/>
      <c r="Q1236" s="226"/>
      <c r="R1236" s="226"/>
      <c r="S1236" s="226"/>
    </row>
    <row r="1237" spans="5:19" s="222" customFormat="1" x14ac:dyDescent="0.2">
      <c r="E1237" s="226"/>
      <c r="F1237" s="226"/>
      <c r="G1237" s="226"/>
      <c r="H1237" s="226"/>
      <c r="I1237" s="226"/>
      <c r="J1237" s="226"/>
      <c r="K1237" s="226"/>
      <c r="L1237" s="226"/>
      <c r="M1237" s="226"/>
      <c r="N1237" s="226"/>
      <c r="O1237" s="226"/>
      <c r="P1237" s="226"/>
      <c r="Q1237" s="226"/>
      <c r="R1237" s="226"/>
      <c r="S1237" s="226"/>
    </row>
    <row r="1238" spans="5:19" s="222" customFormat="1" x14ac:dyDescent="0.2">
      <c r="E1238" s="226"/>
      <c r="F1238" s="226"/>
      <c r="G1238" s="226"/>
      <c r="H1238" s="226"/>
      <c r="I1238" s="226"/>
      <c r="J1238" s="226"/>
      <c r="K1238" s="226"/>
      <c r="L1238" s="226"/>
      <c r="M1238" s="226"/>
      <c r="N1238" s="226"/>
      <c r="O1238" s="226"/>
      <c r="P1238" s="226"/>
      <c r="Q1238" s="226"/>
      <c r="R1238" s="226"/>
      <c r="S1238" s="226"/>
    </row>
    <row r="1239" spans="5:19" s="222" customFormat="1" x14ac:dyDescent="0.2">
      <c r="E1239" s="226"/>
      <c r="F1239" s="226"/>
      <c r="G1239" s="226"/>
      <c r="H1239" s="226"/>
      <c r="I1239" s="226"/>
      <c r="J1239" s="226"/>
      <c r="K1239" s="226"/>
      <c r="L1239" s="226"/>
      <c r="M1239" s="226"/>
      <c r="N1239" s="226"/>
      <c r="O1239" s="226"/>
      <c r="P1239" s="226"/>
      <c r="Q1239" s="226"/>
      <c r="R1239" s="226"/>
      <c r="S1239" s="226"/>
    </row>
    <row r="1240" spans="5:19" s="222" customFormat="1" x14ac:dyDescent="0.2">
      <c r="E1240" s="226"/>
      <c r="F1240" s="226"/>
      <c r="G1240" s="226"/>
      <c r="H1240" s="226"/>
      <c r="I1240" s="226"/>
      <c r="J1240" s="226"/>
      <c r="K1240" s="226"/>
      <c r="L1240" s="226"/>
      <c r="M1240" s="226"/>
      <c r="N1240" s="226"/>
      <c r="O1240" s="226"/>
      <c r="P1240" s="226"/>
      <c r="Q1240" s="226"/>
      <c r="R1240" s="226"/>
      <c r="S1240" s="226"/>
    </row>
    <row r="1241" spans="5:19" s="222" customFormat="1" x14ac:dyDescent="0.2">
      <c r="E1241" s="226"/>
      <c r="F1241" s="226"/>
      <c r="G1241" s="226"/>
      <c r="H1241" s="226"/>
      <c r="I1241" s="226"/>
      <c r="J1241" s="226"/>
      <c r="K1241" s="226"/>
      <c r="L1241" s="226"/>
      <c r="M1241" s="226"/>
      <c r="N1241" s="226"/>
      <c r="O1241" s="226"/>
      <c r="P1241" s="226"/>
      <c r="Q1241" s="226"/>
      <c r="R1241" s="226"/>
      <c r="S1241" s="226"/>
    </row>
    <row r="1242" spans="5:19" s="222" customFormat="1" x14ac:dyDescent="0.2">
      <c r="E1242" s="226"/>
      <c r="F1242" s="226"/>
      <c r="G1242" s="226"/>
      <c r="H1242" s="226"/>
      <c r="I1242" s="226"/>
      <c r="J1242" s="226"/>
      <c r="K1242" s="226"/>
      <c r="L1242" s="226"/>
      <c r="M1242" s="226"/>
      <c r="N1242" s="226"/>
      <c r="O1242" s="226"/>
      <c r="P1242" s="226"/>
      <c r="Q1242" s="226"/>
      <c r="R1242" s="226"/>
      <c r="S1242" s="226"/>
    </row>
    <row r="1243" spans="5:19" s="222" customFormat="1" x14ac:dyDescent="0.2">
      <c r="E1243" s="226"/>
      <c r="F1243" s="226"/>
      <c r="G1243" s="226"/>
      <c r="H1243" s="226"/>
      <c r="I1243" s="226"/>
      <c r="J1243" s="226"/>
      <c r="K1243" s="226"/>
      <c r="L1243" s="226"/>
      <c r="M1243" s="226"/>
      <c r="N1243" s="226"/>
      <c r="O1243" s="226"/>
      <c r="P1243" s="226"/>
      <c r="Q1243" s="226"/>
      <c r="R1243" s="226"/>
      <c r="S1243" s="226"/>
    </row>
    <row r="1244" spans="5:19" s="222" customFormat="1" x14ac:dyDescent="0.2">
      <c r="E1244" s="226"/>
      <c r="F1244" s="226"/>
      <c r="G1244" s="226"/>
      <c r="H1244" s="226"/>
      <c r="I1244" s="226"/>
      <c r="J1244" s="226"/>
      <c r="K1244" s="226"/>
      <c r="L1244" s="226"/>
      <c r="M1244" s="226"/>
      <c r="N1244" s="226"/>
      <c r="O1244" s="226"/>
      <c r="P1244" s="226"/>
      <c r="Q1244" s="226"/>
      <c r="R1244" s="226"/>
      <c r="S1244" s="226"/>
    </row>
    <row r="1245" spans="5:19" s="222" customFormat="1" x14ac:dyDescent="0.2">
      <c r="E1245" s="226"/>
      <c r="F1245" s="226"/>
      <c r="G1245" s="226"/>
      <c r="H1245" s="226"/>
      <c r="I1245" s="226"/>
      <c r="J1245" s="226"/>
      <c r="K1245" s="226"/>
      <c r="L1245" s="226"/>
      <c r="M1245" s="226"/>
      <c r="N1245" s="226"/>
      <c r="O1245" s="226"/>
      <c r="P1245" s="226"/>
      <c r="Q1245" s="226"/>
      <c r="R1245" s="226"/>
      <c r="S1245" s="226"/>
    </row>
    <row r="1246" spans="5:19" s="222" customFormat="1" x14ac:dyDescent="0.2">
      <c r="E1246" s="226"/>
      <c r="F1246" s="226"/>
      <c r="G1246" s="226"/>
      <c r="H1246" s="226"/>
      <c r="I1246" s="226"/>
      <c r="J1246" s="226"/>
      <c r="K1246" s="226"/>
      <c r="L1246" s="226"/>
      <c r="M1246" s="226"/>
      <c r="N1246" s="226"/>
      <c r="O1246" s="226"/>
      <c r="P1246" s="226"/>
      <c r="Q1246" s="226"/>
      <c r="R1246" s="226"/>
      <c r="S1246" s="226"/>
    </row>
    <row r="1247" spans="5:19" s="222" customFormat="1" x14ac:dyDescent="0.2">
      <c r="E1247" s="226"/>
      <c r="F1247" s="226"/>
      <c r="G1247" s="226"/>
      <c r="H1247" s="226"/>
      <c r="I1247" s="226"/>
      <c r="J1247" s="226"/>
      <c r="K1247" s="226"/>
      <c r="L1247" s="226"/>
      <c r="M1247" s="226"/>
      <c r="N1247" s="226"/>
      <c r="O1247" s="226"/>
      <c r="P1247" s="226"/>
      <c r="Q1247" s="226"/>
      <c r="R1247" s="226"/>
      <c r="S1247" s="226"/>
    </row>
    <row r="1248" spans="5:19" s="222" customFormat="1" x14ac:dyDescent="0.2">
      <c r="E1248" s="226"/>
      <c r="F1248" s="226"/>
      <c r="G1248" s="226"/>
      <c r="H1248" s="226"/>
      <c r="I1248" s="226"/>
      <c r="J1248" s="226"/>
      <c r="K1248" s="226"/>
      <c r="L1248" s="226"/>
      <c r="M1248" s="226"/>
      <c r="N1248" s="226"/>
      <c r="O1248" s="226"/>
      <c r="P1248" s="226"/>
      <c r="Q1248" s="226"/>
      <c r="R1248" s="226"/>
      <c r="S1248" s="226"/>
    </row>
    <row r="1249" spans="5:19" s="222" customFormat="1" x14ac:dyDescent="0.2">
      <c r="E1249" s="226"/>
      <c r="F1249" s="226"/>
      <c r="G1249" s="226"/>
      <c r="H1249" s="226"/>
      <c r="I1249" s="226"/>
      <c r="J1249" s="226"/>
      <c r="K1249" s="226"/>
      <c r="L1249" s="226"/>
      <c r="M1249" s="226"/>
      <c r="N1249" s="226"/>
      <c r="O1249" s="226"/>
      <c r="P1249" s="226"/>
      <c r="Q1249" s="226"/>
      <c r="R1249" s="226"/>
      <c r="S1249" s="226"/>
    </row>
    <row r="1250" spans="5:19" s="222" customFormat="1" x14ac:dyDescent="0.2">
      <c r="E1250" s="226"/>
      <c r="F1250" s="226"/>
      <c r="G1250" s="226"/>
      <c r="H1250" s="226"/>
      <c r="I1250" s="226"/>
      <c r="J1250" s="226"/>
      <c r="K1250" s="226"/>
      <c r="L1250" s="226"/>
      <c r="M1250" s="226"/>
      <c r="N1250" s="226"/>
      <c r="O1250" s="226"/>
      <c r="P1250" s="226"/>
      <c r="Q1250" s="226"/>
      <c r="R1250" s="226"/>
      <c r="S1250" s="226"/>
    </row>
    <row r="1251" spans="5:19" s="222" customFormat="1" x14ac:dyDescent="0.2">
      <c r="E1251" s="226"/>
      <c r="F1251" s="226"/>
      <c r="G1251" s="226"/>
      <c r="H1251" s="226"/>
      <c r="I1251" s="226"/>
      <c r="J1251" s="226"/>
      <c r="K1251" s="226"/>
      <c r="L1251" s="226"/>
      <c r="M1251" s="226"/>
      <c r="N1251" s="226"/>
      <c r="O1251" s="226"/>
      <c r="P1251" s="226"/>
      <c r="Q1251" s="226"/>
      <c r="R1251" s="226"/>
      <c r="S1251" s="226"/>
    </row>
    <row r="1252" spans="5:19" s="222" customFormat="1" x14ac:dyDescent="0.2">
      <c r="E1252" s="226"/>
      <c r="F1252" s="226"/>
      <c r="G1252" s="226"/>
      <c r="H1252" s="226"/>
      <c r="I1252" s="226"/>
      <c r="J1252" s="226"/>
      <c r="K1252" s="226"/>
      <c r="L1252" s="226"/>
      <c r="M1252" s="226"/>
      <c r="N1252" s="226"/>
      <c r="O1252" s="226"/>
      <c r="P1252" s="226"/>
      <c r="Q1252" s="226"/>
      <c r="R1252" s="226"/>
      <c r="S1252" s="226"/>
    </row>
    <row r="1253" spans="5:19" s="222" customFormat="1" x14ac:dyDescent="0.2">
      <c r="E1253" s="226"/>
      <c r="F1253" s="226"/>
      <c r="G1253" s="226"/>
      <c r="H1253" s="226"/>
      <c r="I1253" s="226"/>
      <c r="J1253" s="226"/>
      <c r="K1253" s="226"/>
      <c r="L1253" s="226"/>
      <c r="M1253" s="226"/>
      <c r="N1253" s="226"/>
      <c r="O1253" s="226"/>
      <c r="P1253" s="226"/>
      <c r="Q1253" s="226"/>
      <c r="R1253" s="226"/>
      <c r="S1253" s="226"/>
    </row>
    <row r="1254" spans="5:19" s="222" customFormat="1" x14ac:dyDescent="0.2">
      <c r="E1254" s="226"/>
      <c r="F1254" s="226"/>
      <c r="G1254" s="226"/>
      <c r="H1254" s="226"/>
      <c r="I1254" s="226"/>
      <c r="J1254" s="226"/>
      <c r="K1254" s="226"/>
      <c r="L1254" s="226"/>
      <c r="M1254" s="226"/>
      <c r="N1254" s="226"/>
      <c r="O1254" s="226"/>
      <c r="P1254" s="226"/>
      <c r="Q1254" s="226"/>
      <c r="R1254" s="226"/>
      <c r="S1254" s="226"/>
    </row>
    <row r="1255" spans="5:19" s="222" customFormat="1" x14ac:dyDescent="0.2">
      <c r="E1255" s="226"/>
      <c r="F1255" s="226"/>
      <c r="G1255" s="226"/>
      <c r="H1255" s="226"/>
      <c r="I1255" s="226"/>
      <c r="J1255" s="226"/>
      <c r="K1255" s="226"/>
      <c r="L1255" s="226"/>
      <c r="M1255" s="226"/>
      <c r="N1255" s="226"/>
      <c r="O1255" s="226"/>
      <c r="P1255" s="226"/>
      <c r="Q1255" s="226"/>
      <c r="R1255" s="226"/>
      <c r="S1255" s="226"/>
    </row>
    <row r="1256" spans="5:19" s="222" customFormat="1" x14ac:dyDescent="0.2">
      <c r="E1256" s="226"/>
      <c r="F1256" s="226"/>
      <c r="G1256" s="226"/>
      <c r="H1256" s="226"/>
      <c r="I1256" s="226"/>
      <c r="J1256" s="226"/>
      <c r="K1256" s="226"/>
      <c r="L1256" s="226"/>
      <c r="M1256" s="226"/>
      <c r="N1256" s="226"/>
      <c r="O1256" s="226"/>
      <c r="P1256" s="226"/>
      <c r="Q1256" s="226"/>
      <c r="R1256" s="226"/>
      <c r="S1256" s="226"/>
    </row>
    <row r="1257" spans="5:19" s="222" customFormat="1" x14ac:dyDescent="0.2">
      <c r="E1257" s="226"/>
      <c r="F1257" s="226"/>
      <c r="G1257" s="226"/>
      <c r="H1257" s="226"/>
      <c r="I1257" s="226"/>
      <c r="J1257" s="226"/>
      <c r="K1257" s="226"/>
      <c r="L1257" s="226"/>
      <c r="M1257" s="226"/>
      <c r="N1257" s="226"/>
      <c r="O1257" s="226"/>
      <c r="P1257" s="226"/>
      <c r="Q1257" s="226"/>
      <c r="R1257" s="226"/>
      <c r="S1257" s="226"/>
    </row>
    <row r="1258" spans="5:19" s="222" customFormat="1" x14ac:dyDescent="0.2">
      <c r="E1258" s="226"/>
      <c r="F1258" s="226"/>
      <c r="G1258" s="226"/>
      <c r="H1258" s="226"/>
      <c r="I1258" s="226"/>
      <c r="J1258" s="226"/>
      <c r="K1258" s="226"/>
      <c r="L1258" s="226"/>
      <c r="M1258" s="226"/>
      <c r="N1258" s="226"/>
      <c r="O1258" s="226"/>
      <c r="P1258" s="226"/>
      <c r="Q1258" s="226"/>
      <c r="R1258" s="226"/>
      <c r="S1258" s="226"/>
    </row>
    <row r="1259" spans="5:19" s="222" customFormat="1" x14ac:dyDescent="0.2">
      <c r="E1259" s="226"/>
      <c r="F1259" s="226"/>
      <c r="G1259" s="226"/>
      <c r="H1259" s="226"/>
      <c r="I1259" s="226"/>
      <c r="J1259" s="226"/>
      <c r="K1259" s="226"/>
      <c r="L1259" s="226"/>
      <c r="M1259" s="226"/>
      <c r="N1259" s="226"/>
      <c r="O1259" s="226"/>
      <c r="P1259" s="226"/>
      <c r="Q1259" s="226"/>
      <c r="R1259" s="226"/>
      <c r="S1259" s="226"/>
    </row>
    <row r="1260" spans="5:19" s="222" customFormat="1" x14ac:dyDescent="0.2">
      <c r="E1260" s="226"/>
      <c r="F1260" s="226"/>
      <c r="G1260" s="226"/>
      <c r="H1260" s="226"/>
      <c r="I1260" s="226"/>
      <c r="J1260" s="226"/>
      <c r="K1260" s="226"/>
      <c r="L1260" s="226"/>
      <c r="M1260" s="226"/>
      <c r="N1260" s="226"/>
      <c r="O1260" s="226"/>
      <c r="P1260" s="226"/>
      <c r="Q1260" s="226"/>
      <c r="R1260" s="226"/>
      <c r="S1260" s="226"/>
    </row>
    <row r="1261" spans="5:19" s="222" customFormat="1" x14ac:dyDescent="0.2">
      <c r="E1261" s="226"/>
      <c r="F1261" s="226"/>
      <c r="G1261" s="226"/>
      <c r="H1261" s="226"/>
      <c r="I1261" s="226"/>
      <c r="J1261" s="226"/>
      <c r="K1261" s="226"/>
      <c r="L1261" s="226"/>
      <c r="M1261" s="226"/>
      <c r="N1261" s="226"/>
      <c r="O1261" s="226"/>
      <c r="P1261" s="226"/>
      <c r="Q1261" s="226"/>
      <c r="R1261" s="226"/>
      <c r="S1261" s="226"/>
    </row>
    <row r="1262" spans="5:19" s="222" customFormat="1" x14ac:dyDescent="0.2">
      <c r="E1262" s="226"/>
      <c r="F1262" s="226"/>
      <c r="G1262" s="226"/>
      <c r="H1262" s="226"/>
      <c r="I1262" s="226"/>
      <c r="J1262" s="226"/>
      <c r="K1262" s="226"/>
      <c r="L1262" s="226"/>
      <c r="M1262" s="226"/>
      <c r="N1262" s="226"/>
      <c r="O1262" s="226"/>
      <c r="P1262" s="226"/>
      <c r="Q1262" s="226"/>
      <c r="R1262" s="226"/>
      <c r="S1262" s="226"/>
    </row>
    <row r="1263" spans="5:19" s="222" customFormat="1" x14ac:dyDescent="0.2">
      <c r="E1263" s="226"/>
      <c r="F1263" s="226"/>
      <c r="G1263" s="226"/>
      <c r="H1263" s="226"/>
      <c r="I1263" s="226"/>
      <c r="J1263" s="226"/>
      <c r="K1263" s="226"/>
      <c r="L1263" s="226"/>
      <c r="M1263" s="226"/>
      <c r="N1263" s="226"/>
      <c r="O1263" s="226"/>
      <c r="P1263" s="226"/>
      <c r="Q1263" s="226"/>
      <c r="R1263" s="226"/>
      <c r="S1263" s="226"/>
    </row>
    <row r="1264" spans="5:19" s="222" customFormat="1" x14ac:dyDescent="0.2">
      <c r="E1264" s="226"/>
      <c r="F1264" s="226"/>
      <c r="G1264" s="226"/>
      <c r="H1264" s="226"/>
      <c r="I1264" s="226"/>
      <c r="J1264" s="226"/>
      <c r="K1264" s="226"/>
      <c r="L1264" s="226"/>
      <c r="M1264" s="226"/>
      <c r="N1264" s="226"/>
      <c r="O1264" s="226"/>
      <c r="P1264" s="226"/>
      <c r="Q1264" s="226"/>
      <c r="R1264" s="226"/>
      <c r="S1264" s="226"/>
    </row>
    <row r="1265" spans="5:19" s="222" customFormat="1" x14ac:dyDescent="0.2">
      <c r="E1265" s="226"/>
      <c r="F1265" s="226"/>
      <c r="G1265" s="226"/>
      <c r="H1265" s="226"/>
      <c r="I1265" s="226"/>
      <c r="J1265" s="226"/>
      <c r="K1265" s="226"/>
      <c r="L1265" s="226"/>
      <c r="M1265" s="226"/>
      <c r="N1265" s="226"/>
      <c r="O1265" s="226"/>
      <c r="P1265" s="226"/>
      <c r="Q1265" s="226"/>
      <c r="R1265" s="226"/>
      <c r="S1265" s="226"/>
    </row>
    <row r="1266" spans="5:19" s="222" customFormat="1" x14ac:dyDescent="0.2">
      <c r="E1266" s="226"/>
      <c r="F1266" s="226"/>
      <c r="G1266" s="226"/>
      <c r="H1266" s="226"/>
      <c r="I1266" s="226"/>
      <c r="J1266" s="226"/>
      <c r="K1266" s="226"/>
      <c r="L1266" s="226"/>
      <c r="M1266" s="226"/>
      <c r="N1266" s="226"/>
      <c r="O1266" s="226"/>
      <c r="P1266" s="226"/>
      <c r="Q1266" s="226"/>
      <c r="R1266" s="226"/>
      <c r="S1266" s="226"/>
    </row>
    <row r="1267" spans="5:19" s="222" customFormat="1" x14ac:dyDescent="0.2">
      <c r="E1267" s="226"/>
      <c r="F1267" s="226"/>
      <c r="G1267" s="226"/>
      <c r="H1267" s="226"/>
      <c r="I1267" s="226"/>
      <c r="J1267" s="226"/>
      <c r="K1267" s="226"/>
      <c r="L1267" s="226"/>
      <c r="M1267" s="226"/>
      <c r="N1267" s="226"/>
      <c r="O1267" s="226"/>
      <c r="P1267" s="226"/>
      <c r="Q1267" s="226"/>
      <c r="R1267" s="226"/>
      <c r="S1267" s="226"/>
    </row>
    <row r="1268" spans="5:19" s="222" customFormat="1" x14ac:dyDescent="0.2">
      <c r="E1268" s="226"/>
      <c r="F1268" s="226"/>
      <c r="G1268" s="226"/>
      <c r="H1268" s="226"/>
      <c r="I1268" s="226"/>
      <c r="J1268" s="226"/>
      <c r="K1268" s="226"/>
      <c r="L1268" s="226"/>
      <c r="M1268" s="226"/>
      <c r="N1268" s="226"/>
      <c r="O1268" s="226"/>
      <c r="P1268" s="226"/>
      <c r="Q1268" s="226"/>
      <c r="R1268" s="226"/>
      <c r="S1268" s="226"/>
    </row>
    <row r="1269" spans="5:19" s="222" customFormat="1" x14ac:dyDescent="0.2">
      <c r="E1269" s="226"/>
      <c r="F1269" s="226"/>
      <c r="G1269" s="226"/>
      <c r="H1269" s="226"/>
      <c r="I1269" s="226"/>
      <c r="J1269" s="226"/>
      <c r="K1269" s="226"/>
      <c r="L1269" s="226"/>
      <c r="M1269" s="226"/>
      <c r="N1269" s="226"/>
      <c r="O1269" s="226"/>
      <c r="P1269" s="226"/>
      <c r="Q1269" s="226"/>
      <c r="R1269" s="226"/>
      <c r="S1269" s="226"/>
    </row>
    <row r="1270" spans="5:19" s="222" customFormat="1" x14ac:dyDescent="0.2">
      <c r="E1270" s="226"/>
      <c r="F1270" s="226"/>
      <c r="G1270" s="226"/>
      <c r="H1270" s="226"/>
      <c r="I1270" s="226"/>
      <c r="J1270" s="226"/>
      <c r="K1270" s="226"/>
      <c r="L1270" s="226"/>
      <c r="M1270" s="226"/>
      <c r="N1270" s="226"/>
      <c r="O1270" s="226"/>
      <c r="P1270" s="226"/>
      <c r="Q1270" s="226"/>
      <c r="R1270" s="226"/>
      <c r="S1270" s="226"/>
    </row>
    <row r="1271" spans="5:19" s="222" customFormat="1" x14ac:dyDescent="0.2">
      <c r="E1271" s="226"/>
      <c r="F1271" s="226"/>
      <c r="G1271" s="226"/>
      <c r="H1271" s="226"/>
      <c r="I1271" s="226"/>
      <c r="J1271" s="226"/>
      <c r="K1271" s="226"/>
      <c r="L1271" s="226"/>
      <c r="M1271" s="226"/>
      <c r="N1271" s="226"/>
      <c r="O1271" s="226"/>
      <c r="P1271" s="226"/>
      <c r="Q1271" s="226"/>
      <c r="R1271" s="226"/>
      <c r="S1271" s="226"/>
    </row>
    <row r="1272" spans="5:19" s="222" customFormat="1" x14ac:dyDescent="0.2">
      <c r="E1272" s="226"/>
      <c r="F1272" s="226"/>
      <c r="G1272" s="226"/>
      <c r="H1272" s="226"/>
      <c r="I1272" s="226"/>
      <c r="J1272" s="226"/>
      <c r="K1272" s="226"/>
      <c r="L1272" s="226"/>
      <c r="M1272" s="226"/>
      <c r="N1272" s="226"/>
      <c r="O1272" s="226"/>
      <c r="P1272" s="226"/>
      <c r="Q1272" s="226"/>
      <c r="R1272" s="226"/>
      <c r="S1272" s="226"/>
    </row>
    <row r="1273" spans="5:19" s="222" customFormat="1" x14ac:dyDescent="0.2">
      <c r="E1273" s="226"/>
      <c r="F1273" s="226"/>
      <c r="G1273" s="226"/>
      <c r="H1273" s="226"/>
      <c r="I1273" s="226"/>
      <c r="J1273" s="226"/>
      <c r="K1273" s="226"/>
      <c r="L1273" s="226"/>
      <c r="M1273" s="226"/>
      <c r="N1273" s="226"/>
      <c r="O1273" s="226"/>
      <c r="P1273" s="226"/>
      <c r="Q1273" s="226"/>
      <c r="R1273" s="226"/>
      <c r="S1273" s="226"/>
    </row>
    <row r="1274" spans="5:19" s="222" customFormat="1" x14ac:dyDescent="0.2">
      <c r="E1274" s="226"/>
      <c r="F1274" s="226"/>
      <c r="G1274" s="226"/>
      <c r="H1274" s="226"/>
      <c r="I1274" s="226"/>
      <c r="J1274" s="226"/>
      <c r="K1274" s="226"/>
      <c r="L1274" s="226"/>
      <c r="M1274" s="226"/>
      <c r="N1274" s="226"/>
      <c r="O1274" s="226"/>
      <c r="P1274" s="226"/>
      <c r="Q1274" s="226"/>
      <c r="R1274" s="226"/>
      <c r="S1274" s="226"/>
    </row>
    <row r="1275" spans="5:19" s="222" customFormat="1" x14ac:dyDescent="0.2">
      <c r="E1275" s="226"/>
      <c r="F1275" s="226"/>
      <c r="G1275" s="226"/>
      <c r="H1275" s="226"/>
      <c r="I1275" s="226"/>
      <c r="J1275" s="226"/>
      <c r="K1275" s="226"/>
      <c r="L1275" s="226"/>
      <c r="M1275" s="226"/>
      <c r="N1275" s="226"/>
      <c r="O1275" s="226"/>
      <c r="P1275" s="226"/>
      <c r="Q1275" s="226"/>
      <c r="R1275" s="226"/>
      <c r="S1275" s="226"/>
    </row>
    <row r="1276" spans="5:19" s="222" customFormat="1" x14ac:dyDescent="0.2">
      <c r="E1276" s="226"/>
      <c r="F1276" s="226"/>
      <c r="G1276" s="226"/>
      <c r="H1276" s="226"/>
      <c r="I1276" s="226"/>
      <c r="J1276" s="226"/>
      <c r="K1276" s="226"/>
      <c r="L1276" s="226"/>
      <c r="M1276" s="226"/>
      <c r="N1276" s="226"/>
      <c r="O1276" s="226"/>
      <c r="P1276" s="226"/>
      <c r="Q1276" s="226"/>
      <c r="R1276" s="226"/>
      <c r="S1276" s="226"/>
    </row>
    <row r="1277" spans="5:19" s="222" customFormat="1" x14ac:dyDescent="0.2">
      <c r="E1277" s="226"/>
      <c r="F1277" s="226"/>
      <c r="G1277" s="226"/>
      <c r="H1277" s="226"/>
      <c r="I1277" s="226"/>
      <c r="J1277" s="226"/>
      <c r="K1277" s="226"/>
      <c r="L1277" s="226"/>
      <c r="M1277" s="226"/>
      <c r="N1277" s="226"/>
      <c r="O1277" s="226"/>
      <c r="P1277" s="226"/>
      <c r="Q1277" s="226"/>
      <c r="R1277" s="226"/>
      <c r="S1277" s="226"/>
    </row>
    <row r="1278" spans="5:19" s="222" customFormat="1" x14ac:dyDescent="0.2">
      <c r="E1278" s="226"/>
      <c r="F1278" s="226"/>
      <c r="G1278" s="226"/>
      <c r="H1278" s="226"/>
      <c r="I1278" s="226"/>
      <c r="J1278" s="226"/>
      <c r="K1278" s="226"/>
      <c r="L1278" s="226"/>
      <c r="M1278" s="226"/>
      <c r="N1278" s="226"/>
      <c r="O1278" s="226"/>
      <c r="P1278" s="226"/>
      <c r="Q1278" s="226"/>
      <c r="R1278" s="226"/>
      <c r="S1278" s="226"/>
    </row>
    <row r="1279" spans="5:19" s="222" customFormat="1" x14ac:dyDescent="0.2">
      <c r="E1279" s="226"/>
      <c r="F1279" s="226"/>
      <c r="G1279" s="226"/>
      <c r="H1279" s="226"/>
      <c r="I1279" s="226"/>
      <c r="J1279" s="226"/>
      <c r="K1279" s="226"/>
      <c r="L1279" s="226"/>
      <c r="M1279" s="226"/>
      <c r="N1279" s="226"/>
      <c r="O1279" s="226"/>
      <c r="P1279" s="226"/>
      <c r="Q1279" s="226"/>
      <c r="R1279" s="226"/>
      <c r="S1279" s="226"/>
    </row>
    <row r="1280" spans="5:19" s="222" customFormat="1" x14ac:dyDescent="0.2">
      <c r="E1280" s="226"/>
      <c r="F1280" s="226"/>
      <c r="G1280" s="226"/>
      <c r="H1280" s="226"/>
      <c r="I1280" s="226"/>
      <c r="J1280" s="226"/>
      <c r="K1280" s="226"/>
      <c r="L1280" s="226"/>
      <c r="M1280" s="226"/>
      <c r="N1280" s="226"/>
      <c r="O1280" s="226"/>
      <c r="P1280" s="226"/>
      <c r="Q1280" s="226"/>
      <c r="R1280" s="226"/>
      <c r="S1280" s="226"/>
    </row>
    <row r="1281" spans="5:19" s="222" customFormat="1" x14ac:dyDescent="0.2">
      <c r="E1281" s="226"/>
      <c r="F1281" s="226"/>
      <c r="G1281" s="226"/>
      <c r="H1281" s="226"/>
      <c r="I1281" s="226"/>
      <c r="J1281" s="226"/>
      <c r="K1281" s="226"/>
      <c r="L1281" s="226"/>
      <c r="M1281" s="226"/>
      <c r="N1281" s="226"/>
      <c r="O1281" s="226"/>
      <c r="P1281" s="226"/>
      <c r="Q1281" s="226"/>
      <c r="R1281" s="226"/>
      <c r="S1281" s="226"/>
    </row>
    <row r="1282" spans="5:19" s="222" customFormat="1" x14ac:dyDescent="0.2">
      <c r="E1282" s="226"/>
      <c r="F1282" s="226"/>
      <c r="G1282" s="226"/>
      <c r="H1282" s="226"/>
      <c r="I1282" s="226"/>
      <c r="J1282" s="226"/>
      <c r="K1282" s="226"/>
      <c r="L1282" s="226"/>
      <c r="M1282" s="226"/>
      <c r="N1282" s="226"/>
      <c r="O1282" s="226"/>
      <c r="P1282" s="226"/>
      <c r="Q1282" s="226"/>
      <c r="R1282" s="226"/>
      <c r="S1282" s="226"/>
    </row>
    <row r="1283" spans="5:19" s="222" customFormat="1" x14ac:dyDescent="0.2">
      <c r="E1283" s="226"/>
      <c r="F1283" s="226"/>
      <c r="G1283" s="226"/>
      <c r="H1283" s="226"/>
      <c r="I1283" s="226"/>
      <c r="J1283" s="226"/>
      <c r="K1283" s="226"/>
      <c r="L1283" s="226"/>
      <c r="M1283" s="226"/>
      <c r="N1283" s="226"/>
      <c r="O1283" s="226"/>
      <c r="P1283" s="226"/>
      <c r="Q1283" s="226"/>
      <c r="R1283" s="226"/>
      <c r="S1283" s="226"/>
    </row>
    <row r="1284" spans="5:19" s="222" customFormat="1" x14ac:dyDescent="0.2">
      <c r="E1284" s="226"/>
      <c r="F1284" s="226"/>
      <c r="G1284" s="226"/>
      <c r="H1284" s="226"/>
      <c r="I1284" s="226"/>
      <c r="J1284" s="226"/>
      <c r="K1284" s="226"/>
      <c r="L1284" s="226"/>
      <c r="M1284" s="226"/>
      <c r="N1284" s="226"/>
      <c r="O1284" s="226"/>
      <c r="P1284" s="226"/>
      <c r="Q1284" s="226"/>
      <c r="R1284" s="226"/>
      <c r="S1284" s="226"/>
    </row>
    <row r="1285" spans="5:19" s="222" customFormat="1" x14ac:dyDescent="0.2">
      <c r="E1285" s="226"/>
      <c r="F1285" s="226"/>
      <c r="G1285" s="226"/>
      <c r="H1285" s="226"/>
      <c r="I1285" s="226"/>
      <c r="J1285" s="226"/>
      <c r="K1285" s="226"/>
      <c r="L1285" s="226"/>
      <c r="M1285" s="226"/>
      <c r="N1285" s="226"/>
      <c r="O1285" s="226"/>
      <c r="P1285" s="226"/>
      <c r="Q1285" s="226"/>
      <c r="R1285" s="226"/>
      <c r="S1285" s="226"/>
    </row>
    <row r="1286" spans="5:19" s="222" customFormat="1" x14ac:dyDescent="0.2">
      <c r="E1286" s="226"/>
      <c r="F1286" s="226"/>
      <c r="G1286" s="226"/>
      <c r="H1286" s="226"/>
      <c r="I1286" s="226"/>
      <c r="J1286" s="226"/>
      <c r="K1286" s="226"/>
      <c r="L1286" s="226"/>
      <c r="M1286" s="226"/>
      <c r="N1286" s="226"/>
      <c r="O1286" s="226"/>
      <c r="P1286" s="226"/>
      <c r="Q1286" s="226"/>
      <c r="R1286" s="226"/>
      <c r="S1286" s="226"/>
    </row>
    <row r="1287" spans="5:19" s="222" customFormat="1" x14ac:dyDescent="0.2">
      <c r="E1287" s="226"/>
      <c r="F1287" s="226"/>
      <c r="G1287" s="226"/>
      <c r="H1287" s="226"/>
      <c r="I1287" s="226"/>
      <c r="J1287" s="226"/>
      <c r="K1287" s="226"/>
      <c r="L1287" s="226"/>
      <c r="M1287" s="226"/>
      <c r="N1287" s="226"/>
      <c r="O1287" s="226"/>
      <c r="P1287" s="226"/>
      <c r="Q1287" s="226"/>
      <c r="R1287" s="226"/>
      <c r="S1287" s="226"/>
    </row>
    <row r="1288" spans="5:19" s="222" customFormat="1" x14ac:dyDescent="0.2">
      <c r="E1288" s="226"/>
      <c r="F1288" s="226"/>
      <c r="G1288" s="226"/>
      <c r="H1288" s="226"/>
      <c r="I1288" s="226"/>
      <c r="J1288" s="226"/>
      <c r="K1288" s="226"/>
      <c r="L1288" s="226"/>
      <c r="M1288" s="226"/>
      <c r="N1288" s="226"/>
      <c r="O1288" s="226"/>
      <c r="P1288" s="226"/>
      <c r="Q1288" s="226"/>
      <c r="R1288" s="226"/>
      <c r="S1288" s="226"/>
    </row>
    <row r="1289" spans="5:19" s="222" customFormat="1" x14ac:dyDescent="0.2">
      <c r="E1289" s="226"/>
      <c r="F1289" s="226"/>
      <c r="G1289" s="226"/>
      <c r="H1289" s="226"/>
      <c r="I1289" s="226"/>
      <c r="J1289" s="226"/>
      <c r="K1289" s="226"/>
      <c r="L1289" s="226"/>
      <c r="M1289" s="226"/>
      <c r="N1289" s="226"/>
      <c r="O1289" s="226"/>
      <c r="P1289" s="226"/>
      <c r="Q1289" s="226"/>
      <c r="R1289" s="226"/>
      <c r="S1289" s="226"/>
    </row>
    <row r="1290" spans="5:19" s="222" customFormat="1" x14ac:dyDescent="0.2">
      <c r="E1290" s="226"/>
      <c r="F1290" s="226"/>
      <c r="G1290" s="226"/>
      <c r="H1290" s="226"/>
      <c r="I1290" s="226"/>
      <c r="J1290" s="226"/>
      <c r="K1290" s="226"/>
      <c r="L1290" s="226"/>
      <c r="M1290" s="226"/>
      <c r="N1290" s="226"/>
      <c r="O1290" s="226"/>
      <c r="P1290" s="226"/>
      <c r="Q1290" s="226"/>
      <c r="R1290" s="226"/>
      <c r="S1290" s="226"/>
    </row>
    <row r="1291" spans="5:19" s="222" customFormat="1" x14ac:dyDescent="0.2">
      <c r="E1291" s="226"/>
      <c r="F1291" s="226"/>
      <c r="G1291" s="226"/>
      <c r="H1291" s="226"/>
      <c r="I1291" s="226"/>
      <c r="J1291" s="226"/>
      <c r="K1291" s="226"/>
      <c r="L1291" s="226"/>
      <c r="M1291" s="226"/>
      <c r="N1291" s="226"/>
      <c r="O1291" s="226"/>
      <c r="P1291" s="226"/>
      <c r="Q1291" s="226"/>
      <c r="R1291" s="226"/>
      <c r="S1291" s="226"/>
    </row>
    <row r="1292" spans="5:19" s="222" customFormat="1" x14ac:dyDescent="0.2">
      <c r="E1292" s="226"/>
      <c r="F1292" s="226"/>
      <c r="G1292" s="226"/>
      <c r="H1292" s="226"/>
      <c r="I1292" s="226"/>
      <c r="J1292" s="226"/>
      <c r="K1292" s="226"/>
      <c r="L1292" s="226"/>
      <c r="M1292" s="226"/>
      <c r="N1292" s="226"/>
      <c r="O1292" s="226"/>
      <c r="P1292" s="226"/>
      <c r="Q1292" s="226"/>
      <c r="R1292" s="226"/>
      <c r="S1292" s="226"/>
    </row>
    <row r="1293" spans="5:19" s="222" customFormat="1" x14ac:dyDescent="0.2">
      <c r="E1293" s="226"/>
      <c r="F1293" s="226"/>
      <c r="G1293" s="226"/>
      <c r="H1293" s="226"/>
      <c r="I1293" s="226"/>
      <c r="J1293" s="226"/>
      <c r="K1293" s="226"/>
      <c r="L1293" s="226"/>
      <c r="M1293" s="226"/>
      <c r="N1293" s="226"/>
      <c r="O1293" s="226"/>
      <c r="P1293" s="226"/>
      <c r="Q1293" s="226"/>
      <c r="R1293" s="226"/>
      <c r="S1293" s="226"/>
    </row>
    <row r="1294" spans="5:19" s="222" customFormat="1" x14ac:dyDescent="0.2">
      <c r="E1294" s="226"/>
      <c r="F1294" s="226"/>
      <c r="G1294" s="226"/>
      <c r="H1294" s="226"/>
      <c r="I1294" s="226"/>
      <c r="J1294" s="226"/>
      <c r="K1294" s="226"/>
      <c r="L1294" s="226"/>
      <c r="M1294" s="226"/>
      <c r="N1294" s="226"/>
      <c r="O1294" s="226"/>
      <c r="P1294" s="226"/>
      <c r="Q1294" s="226"/>
      <c r="R1294" s="226"/>
      <c r="S1294" s="226"/>
    </row>
    <row r="1295" spans="5:19" s="222" customFormat="1" x14ac:dyDescent="0.2">
      <c r="E1295" s="226"/>
      <c r="F1295" s="226"/>
      <c r="G1295" s="226"/>
      <c r="H1295" s="226"/>
      <c r="I1295" s="226"/>
      <c r="J1295" s="226"/>
      <c r="K1295" s="226"/>
      <c r="L1295" s="226"/>
      <c r="M1295" s="226"/>
      <c r="N1295" s="226"/>
      <c r="O1295" s="226"/>
      <c r="P1295" s="226"/>
      <c r="Q1295" s="226"/>
      <c r="R1295" s="226"/>
      <c r="S1295" s="226"/>
    </row>
    <row r="1296" spans="5:19" s="222" customFormat="1" x14ac:dyDescent="0.2">
      <c r="E1296" s="226"/>
      <c r="F1296" s="226"/>
      <c r="G1296" s="226"/>
      <c r="H1296" s="226"/>
      <c r="I1296" s="226"/>
      <c r="J1296" s="226"/>
      <c r="K1296" s="226"/>
      <c r="L1296" s="226"/>
      <c r="M1296" s="226"/>
      <c r="N1296" s="226"/>
      <c r="O1296" s="226"/>
      <c r="P1296" s="226"/>
      <c r="Q1296" s="226"/>
      <c r="R1296" s="226"/>
      <c r="S1296" s="226"/>
    </row>
    <row r="1297" spans="5:19" s="222" customFormat="1" x14ac:dyDescent="0.2">
      <c r="E1297" s="226"/>
      <c r="F1297" s="226"/>
      <c r="G1297" s="226"/>
      <c r="H1297" s="226"/>
      <c r="I1297" s="226"/>
      <c r="J1297" s="226"/>
      <c r="K1297" s="226"/>
      <c r="L1297" s="226"/>
      <c r="M1297" s="226"/>
      <c r="N1297" s="226"/>
      <c r="O1297" s="226"/>
      <c r="P1297" s="226"/>
      <c r="Q1297" s="226"/>
      <c r="R1297" s="226"/>
      <c r="S1297" s="226"/>
    </row>
    <row r="1298" spans="5:19" s="222" customFormat="1" x14ac:dyDescent="0.2">
      <c r="E1298" s="226"/>
      <c r="F1298" s="226"/>
      <c r="G1298" s="226"/>
      <c r="H1298" s="226"/>
      <c r="I1298" s="226"/>
      <c r="J1298" s="226"/>
      <c r="K1298" s="226"/>
      <c r="L1298" s="226"/>
      <c r="M1298" s="226"/>
      <c r="N1298" s="226"/>
      <c r="O1298" s="226"/>
      <c r="P1298" s="226"/>
      <c r="Q1298" s="226"/>
      <c r="R1298" s="226"/>
      <c r="S1298" s="226"/>
    </row>
    <row r="1299" spans="5:19" s="222" customFormat="1" x14ac:dyDescent="0.2">
      <c r="E1299" s="226"/>
      <c r="F1299" s="226"/>
      <c r="G1299" s="226"/>
      <c r="H1299" s="226"/>
      <c r="I1299" s="226"/>
      <c r="J1299" s="226"/>
      <c r="K1299" s="226"/>
      <c r="L1299" s="226"/>
      <c r="M1299" s="226"/>
      <c r="N1299" s="226"/>
      <c r="O1299" s="226"/>
      <c r="P1299" s="226"/>
      <c r="Q1299" s="226"/>
      <c r="R1299" s="226"/>
      <c r="S1299" s="226"/>
    </row>
    <row r="1300" spans="5:19" s="222" customFormat="1" x14ac:dyDescent="0.2">
      <c r="E1300" s="226"/>
      <c r="F1300" s="226"/>
      <c r="G1300" s="226"/>
      <c r="H1300" s="226"/>
      <c r="I1300" s="226"/>
      <c r="J1300" s="226"/>
      <c r="K1300" s="226"/>
      <c r="L1300" s="226"/>
      <c r="M1300" s="226"/>
      <c r="N1300" s="226"/>
      <c r="O1300" s="226"/>
      <c r="P1300" s="226"/>
      <c r="Q1300" s="226"/>
      <c r="R1300" s="226"/>
      <c r="S1300" s="226"/>
    </row>
    <row r="1301" spans="5:19" s="222" customFormat="1" x14ac:dyDescent="0.2">
      <c r="E1301" s="226"/>
      <c r="F1301" s="226"/>
      <c r="G1301" s="226"/>
      <c r="H1301" s="226"/>
      <c r="I1301" s="226"/>
      <c r="J1301" s="226"/>
      <c r="K1301" s="226"/>
      <c r="L1301" s="226"/>
      <c r="M1301" s="226"/>
      <c r="N1301" s="226"/>
      <c r="O1301" s="226"/>
      <c r="P1301" s="226"/>
      <c r="Q1301" s="226"/>
      <c r="R1301" s="226"/>
      <c r="S1301" s="226"/>
    </row>
    <row r="1302" spans="5:19" s="222" customFormat="1" x14ac:dyDescent="0.2">
      <c r="E1302" s="226"/>
      <c r="F1302" s="226"/>
      <c r="G1302" s="226"/>
      <c r="H1302" s="226"/>
      <c r="I1302" s="226"/>
      <c r="J1302" s="226"/>
      <c r="K1302" s="226"/>
      <c r="L1302" s="226"/>
      <c r="M1302" s="226"/>
      <c r="N1302" s="226"/>
      <c r="O1302" s="226"/>
      <c r="P1302" s="226"/>
      <c r="Q1302" s="226"/>
      <c r="R1302" s="226"/>
      <c r="S1302" s="226"/>
    </row>
    <row r="1303" spans="5:19" s="222" customFormat="1" x14ac:dyDescent="0.2">
      <c r="E1303" s="226"/>
      <c r="F1303" s="226"/>
      <c r="G1303" s="226"/>
      <c r="H1303" s="226"/>
      <c r="I1303" s="226"/>
      <c r="J1303" s="226"/>
      <c r="K1303" s="226"/>
      <c r="L1303" s="226"/>
      <c r="M1303" s="226"/>
      <c r="N1303" s="226"/>
      <c r="O1303" s="226"/>
      <c r="P1303" s="226"/>
      <c r="Q1303" s="226"/>
      <c r="R1303" s="226"/>
      <c r="S1303" s="226"/>
    </row>
    <row r="1304" spans="5:19" s="222" customFormat="1" x14ac:dyDescent="0.2">
      <c r="E1304" s="226"/>
      <c r="F1304" s="226"/>
      <c r="G1304" s="226"/>
      <c r="H1304" s="226"/>
      <c r="I1304" s="226"/>
      <c r="J1304" s="226"/>
      <c r="K1304" s="226"/>
      <c r="L1304" s="226"/>
      <c r="M1304" s="226"/>
      <c r="N1304" s="226"/>
      <c r="O1304" s="226"/>
      <c r="P1304" s="226"/>
      <c r="Q1304" s="226"/>
      <c r="R1304" s="226"/>
      <c r="S1304" s="226"/>
    </row>
    <row r="1305" spans="5:19" s="222" customFormat="1" x14ac:dyDescent="0.2">
      <c r="E1305" s="226"/>
      <c r="F1305" s="226"/>
      <c r="G1305" s="226"/>
      <c r="H1305" s="226"/>
      <c r="I1305" s="226"/>
      <c r="J1305" s="226"/>
      <c r="K1305" s="226"/>
      <c r="L1305" s="226"/>
      <c r="M1305" s="226"/>
      <c r="N1305" s="226"/>
      <c r="O1305" s="226"/>
      <c r="P1305" s="226"/>
      <c r="Q1305" s="226"/>
      <c r="R1305" s="226"/>
      <c r="S1305" s="226"/>
    </row>
    <row r="1306" spans="5:19" s="222" customFormat="1" x14ac:dyDescent="0.2">
      <c r="E1306" s="226"/>
      <c r="F1306" s="226"/>
      <c r="G1306" s="226"/>
      <c r="H1306" s="226"/>
      <c r="I1306" s="226"/>
      <c r="J1306" s="226"/>
      <c r="K1306" s="226"/>
      <c r="L1306" s="226"/>
      <c r="M1306" s="226"/>
      <c r="N1306" s="226"/>
      <c r="O1306" s="226"/>
      <c r="P1306" s="226"/>
      <c r="Q1306" s="226"/>
      <c r="R1306" s="226"/>
      <c r="S1306" s="226"/>
    </row>
    <row r="1307" spans="5:19" s="222" customFormat="1" x14ac:dyDescent="0.2">
      <c r="E1307" s="226"/>
      <c r="F1307" s="226"/>
      <c r="G1307" s="226"/>
      <c r="H1307" s="226"/>
      <c r="I1307" s="226"/>
      <c r="J1307" s="226"/>
      <c r="K1307" s="226"/>
      <c r="L1307" s="226"/>
      <c r="M1307" s="226"/>
      <c r="N1307" s="226"/>
      <c r="O1307" s="226"/>
      <c r="P1307" s="226"/>
      <c r="Q1307" s="226"/>
      <c r="R1307" s="226"/>
      <c r="S1307" s="226"/>
    </row>
    <row r="1308" spans="5:19" s="222" customFormat="1" x14ac:dyDescent="0.2">
      <c r="E1308" s="226"/>
      <c r="F1308" s="226"/>
      <c r="G1308" s="226"/>
      <c r="H1308" s="226"/>
      <c r="I1308" s="226"/>
      <c r="J1308" s="226"/>
      <c r="K1308" s="226"/>
      <c r="L1308" s="226"/>
      <c r="M1308" s="226"/>
      <c r="N1308" s="226"/>
      <c r="O1308" s="226"/>
      <c r="P1308" s="226"/>
      <c r="Q1308" s="226"/>
      <c r="R1308" s="226"/>
      <c r="S1308" s="226"/>
    </row>
    <row r="1309" spans="5:19" s="222" customFormat="1" x14ac:dyDescent="0.2">
      <c r="E1309" s="226"/>
      <c r="F1309" s="226"/>
      <c r="G1309" s="226"/>
      <c r="H1309" s="226"/>
      <c r="I1309" s="226"/>
      <c r="J1309" s="226"/>
      <c r="K1309" s="226"/>
      <c r="L1309" s="226"/>
      <c r="M1309" s="226"/>
      <c r="N1309" s="226"/>
      <c r="O1309" s="226"/>
      <c r="P1309" s="226"/>
      <c r="Q1309" s="226"/>
      <c r="R1309" s="226"/>
      <c r="S1309" s="226"/>
    </row>
    <row r="1310" spans="5:19" s="222" customFormat="1" x14ac:dyDescent="0.2">
      <c r="E1310" s="226"/>
      <c r="F1310" s="226"/>
      <c r="G1310" s="226"/>
      <c r="H1310" s="226"/>
      <c r="I1310" s="226"/>
      <c r="J1310" s="226"/>
      <c r="K1310" s="226"/>
      <c r="L1310" s="226"/>
      <c r="M1310" s="226"/>
      <c r="N1310" s="226"/>
      <c r="O1310" s="226"/>
      <c r="P1310" s="226"/>
      <c r="Q1310" s="226"/>
      <c r="R1310" s="226"/>
      <c r="S1310" s="226"/>
    </row>
    <row r="1311" spans="5:19" s="222" customFormat="1" x14ac:dyDescent="0.2">
      <c r="E1311" s="226"/>
      <c r="F1311" s="226"/>
      <c r="G1311" s="226"/>
      <c r="H1311" s="226"/>
      <c r="I1311" s="226"/>
      <c r="J1311" s="226"/>
      <c r="K1311" s="226"/>
      <c r="L1311" s="226"/>
      <c r="M1311" s="226"/>
      <c r="N1311" s="226"/>
      <c r="O1311" s="226"/>
      <c r="P1311" s="226"/>
      <c r="Q1311" s="226"/>
      <c r="R1311" s="226"/>
      <c r="S1311" s="226"/>
    </row>
    <row r="1312" spans="5:19" s="222" customFormat="1" x14ac:dyDescent="0.2">
      <c r="E1312" s="226"/>
      <c r="F1312" s="226"/>
      <c r="G1312" s="226"/>
      <c r="H1312" s="226"/>
      <c r="I1312" s="226"/>
      <c r="J1312" s="226"/>
      <c r="K1312" s="226"/>
      <c r="L1312" s="226"/>
      <c r="M1312" s="226"/>
      <c r="N1312" s="226"/>
      <c r="O1312" s="226"/>
      <c r="P1312" s="226"/>
      <c r="Q1312" s="226"/>
      <c r="R1312" s="226"/>
      <c r="S1312" s="226"/>
    </row>
    <row r="1313" spans="5:19" s="222" customFormat="1" x14ac:dyDescent="0.2">
      <c r="E1313" s="226"/>
      <c r="F1313" s="226"/>
      <c r="G1313" s="226"/>
      <c r="H1313" s="226"/>
      <c r="I1313" s="226"/>
      <c r="J1313" s="226"/>
      <c r="K1313" s="226"/>
      <c r="L1313" s="226"/>
      <c r="M1313" s="226"/>
      <c r="N1313" s="226"/>
      <c r="O1313" s="226"/>
      <c r="P1313" s="226"/>
      <c r="Q1313" s="226"/>
      <c r="R1313" s="226"/>
      <c r="S1313" s="226"/>
    </row>
    <row r="1314" spans="5:19" s="222" customFormat="1" x14ac:dyDescent="0.2">
      <c r="E1314" s="226"/>
      <c r="F1314" s="226"/>
      <c r="G1314" s="226"/>
      <c r="H1314" s="226"/>
      <c r="I1314" s="226"/>
      <c r="J1314" s="226"/>
      <c r="K1314" s="226"/>
      <c r="L1314" s="226"/>
      <c r="M1314" s="226"/>
      <c r="N1314" s="226"/>
      <c r="O1314" s="226"/>
      <c r="P1314" s="226"/>
      <c r="Q1314" s="226"/>
      <c r="R1314" s="226"/>
      <c r="S1314" s="226"/>
    </row>
    <row r="1315" spans="5:19" s="222" customFormat="1" x14ac:dyDescent="0.2">
      <c r="E1315" s="226"/>
      <c r="F1315" s="226"/>
      <c r="G1315" s="226"/>
      <c r="H1315" s="226"/>
      <c r="I1315" s="226"/>
      <c r="J1315" s="226"/>
      <c r="K1315" s="226"/>
      <c r="L1315" s="226"/>
      <c r="M1315" s="226"/>
      <c r="N1315" s="226"/>
      <c r="O1315" s="226"/>
      <c r="P1315" s="226"/>
      <c r="Q1315" s="226"/>
      <c r="R1315" s="226"/>
      <c r="S1315" s="226"/>
    </row>
    <row r="1316" spans="5:19" s="222" customFormat="1" x14ac:dyDescent="0.2">
      <c r="E1316" s="226"/>
      <c r="F1316" s="226"/>
      <c r="G1316" s="226"/>
      <c r="H1316" s="226"/>
      <c r="I1316" s="226"/>
      <c r="J1316" s="226"/>
      <c r="K1316" s="226"/>
      <c r="L1316" s="226"/>
      <c r="M1316" s="226"/>
      <c r="N1316" s="226"/>
      <c r="O1316" s="226"/>
      <c r="P1316" s="226"/>
      <c r="Q1316" s="226"/>
      <c r="R1316" s="226"/>
      <c r="S1316" s="226"/>
    </row>
    <row r="1317" spans="5:19" s="222" customFormat="1" x14ac:dyDescent="0.2">
      <c r="E1317" s="226"/>
      <c r="F1317" s="226"/>
      <c r="G1317" s="226"/>
      <c r="H1317" s="226"/>
      <c r="I1317" s="226"/>
      <c r="J1317" s="226"/>
      <c r="K1317" s="226"/>
      <c r="L1317" s="226"/>
      <c r="M1317" s="226"/>
      <c r="N1317" s="226"/>
      <c r="O1317" s="226"/>
      <c r="P1317" s="226"/>
      <c r="Q1317" s="226"/>
      <c r="R1317" s="226"/>
      <c r="S1317" s="226"/>
    </row>
    <row r="1318" spans="5:19" s="222" customFormat="1" x14ac:dyDescent="0.2">
      <c r="E1318" s="226"/>
      <c r="F1318" s="226"/>
      <c r="G1318" s="226"/>
      <c r="H1318" s="226"/>
      <c r="I1318" s="226"/>
      <c r="J1318" s="226"/>
      <c r="K1318" s="226"/>
      <c r="L1318" s="226"/>
      <c r="M1318" s="226"/>
      <c r="N1318" s="226"/>
      <c r="O1318" s="226"/>
      <c r="P1318" s="226"/>
      <c r="Q1318" s="226"/>
      <c r="R1318" s="226"/>
      <c r="S1318" s="226"/>
    </row>
    <row r="1319" spans="5:19" s="222" customFormat="1" x14ac:dyDescent="0.2">
      <c r="E1319" s="226"/>
      <c r="F1319" s="226"/>
      <c r="G1319" s="226"/>
      <c r="H1319" s="226"/>
      <c r="I1319" s="226"/>
      <c r="J1319" s="226"/>
      <c r="K1319" s="226"/>
      <c r="L1319" s="226"/>
      <c r="M1319" s="226"/>
      <c r="N1319" s="226"/>
      <c r="O1319" s="226"/>
      <c r="P1319" s="226"/>
      <c r="Q1319" s="226"/>
      <c r="R1319" s="226"/>
      <c r="S1319" s="226"/>
    </row>
    <row r="1320" spans="5:19" s="222" customFormat="1" x14ac:dyDescent="0.2">
      <c r="E1320" s="226"/>
      <c r="F1320" s="226"/>
      <c r="G1320" s="226"/>
      <c r="H1320" s="226"/>
      <c r="I1320" s="226"/>
      <c r="J1320" s="226"/>
      <c r="K1320" s="226"/>
      <c r="L1320" s="226"/>
      <c r="M1320" s="226"/>
      <c r="N1320" s="226"/>
      <c r="O1320" s="226"/>
      <c r="P1320" s="226"/>
      <c r="Q1320" s="226"/>
      <c r="R1320" s="226"/>
      <c r="S1320" s="226"/>
    </row>
    <row r="1321" spans="5:19" s="222" customFormat="1" x14ac:dyDescent="0.2">
      <c r="E1321" s="226"/>
      <c r="F1321" s="226"/>
      <c r="G1321" s="226"/>
      <c r="H1321" s="226"/>
      <c r="I1321" s="226"/>
      <c r="J1321" s="226"/>
      <c r="K1321" s="226"/>
      <c r="L1321" s="226"/>
      <c r="M1321" s="226"/>
      <c r="N1321" s="226"/>
      <c r="O1321" s="226"/>
      <c r="P1321" s="226"/>
      <c r="Q1321" s="226"/>
      <c r="R1321" s="226"/>
      <c r="S1321" s="226"/>
    </row>
    <row r="1322" spans="5:19" s="222" customFormat="1" x14ac:dyDescent="0.2">
      <c r="E1322" s="226"/>
      <c r="F1322" s="226"/>
      <c r="G1322" s="226"/>
      <c r="H1322" s="226"/>
      <c r="I1322" s="226"/>
      <c r="J1322" s="226"/>
      <c r="K1322" s="226"/>
      <c r="L1322" s="226"/>
      <c r="M1322" s="226"/>
      <c r="N1322" s="226"/>
      <c r="O1322" s="226"/>
      <c r="P1322" s="226"/>
      <c r="Q1322" s="226"/>
      <c r="R1322" s="226"/>
      <c r="S1322" s="226"/>
    </row>
    <row r="1323" spans="5:19" s="222" customFormat="1" x14ac:dyDescent="0.2">
      <c r="E1323" s="226"/>
      <c r="F1323" s="226"/>
      <c r="G1323" s="226"/>
      <c r="H1323" s="226"/>
      <c r="I1323" s="226"/>
      <c r="J1323" s="226"/>
      <c r="K1323" s="226"/>
      <c r="L1323" s="226"/>
      <c r="M1323" s="226"/>
      <c r="N1323" s="226"/>
      <c r="O1323" s="226"/>
      <c r="P1323" s="226"/>
      <c r="Q1323" s="226"/>
      <c r="R1323" s="226"/>
      <c r="S1323" s="226"/>
    </row>
    <row r="1324" spans="5:19" s="222" customFormat="1" x14ac:dyDescent="0.2">
      <c r="E1324" s="226"/>
      <c r="F1324" s="226"/>
      <c r="G1324" s="226"/>
      <c r="H1324" s="226"/>
      <c r="I1324" s="226"/>
      <c r="J1324" s="226"/>
      <c r="K1324" s="226"/>
      <c r="L1324" s="226"/>
      <c r="M1324" s="226"/>
      <c r="N1324" s="226"/>
      <c r="O1324" s="226"/>
      <c r="P1324" s="226"/>
      <c r="Q1324" s="226"/>
      <c r="R1324" s="226"/>
      <c r="S1324" s="226"/>
    </row>
    <row r="1325" spans="5:19" s="222" customFormat="1" x14ac:dyDescent="0.2">
      <c r="E1325" s="226"/>
      <c r="F1325" s="226"/>
      <c r="G1325" s="226"/>
      <c r="H1325" s="226"/>
      <c r="I1325" s="226"/>
      <c r="J1325" s="226"/>
      <c r="K1325" s="226"/>
      <c r="L1325" s="226"/>
      <c r="M1325" s="226"/>
      <c r="N1325" s="226"/>
      <c r="O1325" s="226"/>
      <c r="P1325" s="226"/>
      <c r="Q1325" s="226"/>
      <c r="R1325" s="226"/>
      <c r="S1325" s="226"/>
    </row>
    <row r="1326" spans="5:19" s="222" customFormat="1" x14ac:dyDescent="0.2">
      <c r="E1326" s="226"/>
      <c r="F1326" s="226"/>
      <c r="G1326" s="226"/>
      <c r="H1326" s="226"/>
      <c r="I1326" s="226"/>
      <c r="J1326" s="226"/>
      <c r="K1326" s="226"/>
      <c r="L1326" s="226"/>
      <c r="M1326" s="226"/>
      <c r="N1326" s="226"/>
      <c r="O1326" s="226"/>
      <c r="P1326" s="226"/>
      <c r="Q1326" s="226"/>
      <c r="R1326" s="226"/>
      <c r="S1326" s="226"/>
    </row>
    <row r="1327" spans="5:19" s="222" customFormat="1" x14ac:dyDescent="0.2">
      <c r="E1327" s="226"/>
      <c r="F1327" s="226"/>
      <c r="G1327" s="226"/>
      <c r="H1327" s="226"/>
      <c r="I1327" s="226"/>
      <c r="J1327" s="226"/>
      <c r="K1327" s="226"/>
      <c r="L1327" s="226"/>
      <c r="M1327" s="226"/>
      <c r="N1327" s="226"/>
      <c r="O1327" s="226"/>
      <c r="P1327" s="226"/>
      <c r="Q1327" s="226"/>
      <c r="R1327" s="226"/>
      <c r="S1327" s="226"/>
    </row>
    <row r="1328" spans="5:19" s="222" customFormat="1" x14ac:dyDescent="0.2">
      <c r="E1328" s="226"/>
      <c r="F1328" s="226"/>
      <c r="G1328" s="226"/>
      <c r="H1328" s="226"/>
      <c r="I1328" s="226"/>
      <c r="J1328" s="226"/>
      <c r="K1328" s="226"/>
      <c r="L1328" s="226"/>
      <c r="M1328" s="226"/>
      <c r="N1328" s="226"/>
      <c r="O1328" s="226"/>
      <c r="P1328" s="226"/>
      <c r="Q1328" s="226"/>
      <c r="R1328" s="226"/>
      <c r="S1328" s="226"/>
    </row>
    <row r="1329" spans="5:19" s="222" customFormat="1" x14ac:dyDescent="0.2">
      <c r="E1329" s="226"/>
      <c r="F1329" s="226"/>
      <c r="G1329" s="226"/>
      <c r="H1329" s="226"/>
      <c r="I1329" s="226"/>
      <c r="J1329" s="226"/>
      <c r="K1329" s="226"/>
      <c r="L1329" s="226"/>
      <c r="M1329" s="226"/>
      <c r="N1329" s="226"/>
      <c r="O1329" s="226"/>
      <c r="P1329" s="226"/>
      <c r="Q1329" s="226"/>
      <c r="R1329" s="226"/>
      <c r="S1329" s="226"/>
    </row>
    <row r="1330" spans="5:19" s="222" customFormat="1" x14ac:dyDescent="0.2">
      <c r="E1330" s="226"/>
      <c r="F1330" s="226"/>
      <c r="G1330" s="226"/>
      <c r="H1330" s="226"/>
      <c r="I1330" s="226"/>
      <c r="J1330" s="226"/>
      <c r="K1330" s="226"/>
      <c r="L1330" s="226"/>
      <c r="M1330" s="226"/>
      <c r="N1330" s="226"/>
      <c r="O1330" s="226"/>
      <c r="P1330" s="226"/>
      <c r="Q1330" s="226"/>
      <c r="R1330" s="226"/>
      <c r="S1330" s="226"/>
    </row>
    <row r="1331" spans="5:19" s="222" customFormat="1" x14ac:dyDescent="0.2">
      <c r="E1331" s="226"/>
      <c r="F1331" s="226"/>
      <c r="G1331" s="226"/>
      <c r="H1331" s="226"/>
      <c r="I1331" s="226"/>
      <c r="J1331" s="226"/>
      <c r="K1331" s="226"/>
      <c r="L1331" s="226"/>
      <c r="M1331" s="226"/>
      <c r="N1331" s="226"/>
      <c r="O1331" s="226"/>
      <c r="P1331" s="226"/>
      <c r="Q1331" s="226"/>
      <c r="R1331" s="226"/>
      <c r="S1331" s="226"/>
    </row>
    <row r="1332" spans="5:19" s="222" customFormat="1" x14ac:dyDescent="0.2">
      <c r="E1332" s="226"/>
      <c r="F1332" s="226"/>
      <c r="G1332" s="226"/>
      <c r="H1332" s="226"/>
      <c r="I1332" s="226"/>
      <c r="J1332" s="226"/>
      <c r="K1332" s="226"/>
      <c r="L1332" s="226"/>
      <c r="M1332" s="226"/>
      <c r="N1332" s="226"/>
      <c r="O1332" s="226"/>
      <c r="P1332" s="226"/>
      <c r="Q1332" s="226"/>
      <c r="R1332" s="226"/>
      <c r="S1332" s="226"/>
    </row>
    <row r="1333" spans="5:19" s="222" customFormat="1" x14ac:dyDescent="0.2">
      <c r="E1333" s="226"/>
      <c r="F1333" s="226"/>
      <c r="G1333" s="226"/>
      <c r="H1333" s="226"/>
      <c r="I1333" s="226"/>
      <c r="J1333" s="226"/>
      <c r="K1333" s="226"/>
      <c r="L1333" s="226"/>
      <c r="M1333" s="226"/>
      <c r="N1333" s="226"/>
      <c r="O1333" s="226"/>
      <c r="P1333" s="226"/>
      <c r="Q1333" s="226"/>
      <c r="R1333" s="226"/>
      <c r="S1333" s="226"/>
    </row>
    <row r="1334" spans="5:19" s="222" customFormat="1" x14ac:dyDescent="0.2">
      <c r="E1334" s="226"/>
      <c r="F1334" s="226"/>
      <c r="G1334" s="226"/>
      <c r="H1334" s="226"/>
      <c r="I1334" s="226"/>
      <c r="J1334" s="226"/>
      <c r="K1334" s="226"/>
      <c r="L1334" s="226"/>
      <c r="M1334" s="226"/>
      <c r="N1334" s="226"/>
      <c r="O1334" s="226"/>
      <c r="P1334" s="226"/>
      <c r="Q1334" s="226"/>
      <c r="R1334" s="226"/>
      <c r="S1334" s="226"/>
    </row>
    <row r="1335" spans="5:19" s="222" customFormat="1" x14ac:dyDescent="0.2">
      <c r="E1335" s="226"/>
      <c r="F1335" s="226"/>
      <c r="G1335" s="226"/>
      <c r="H1335" s="226"/>
      <c r="I1335" s="226"/>
      <c r="J1335" s="226"/>
      <c r="K1335" s="226"/>
      <c r="L1335" s="226"/>
      <c r="M1335" s="226"/>
      <c r="N1335" s="226"/>
      <c r="O1335" s="226"/>
      <c r="P1335" s="226"/>
      <c r="Q1335" s="226"/>
      <c r="R1335" s="226"/>
      <c r="S1335" s="226"/>
    </row>
    <row r="1336" spans="5:19" s="222" customFormat="1" x14ac:dyDescent="0.2">
      <c r="E1336" s="226"/>
      <c r="F1336" s="226"/>
      <c r="G1336" s="226"/>
      <c r="H1336" s="226"/>
      <c r="I1336" s="226"/>
      <c r="J1336" s="226"/>
      <c r="K1336" s="226"/>
      <c r="L1336" s="226"/>
      <c r="M1336" s="226"/>
      <c r="N1336" s="226"/>
      <c r="O1336" s="226"/>
      <c r="P1336" s="226"/>
      <c r="Q1336" s="226"/>
      <c r="R1336" s="226"/>
      <c r="S1336" s="226"/>
    </row>
    <row r="1337" spans="5:19" s="222" customFormat="1" x14ac:dyDescent="0.2">
      <c r="E1337" s="226"/>
      <c r="F1337" s="226"/>
      <c r="G1337" s="226"/>
      <c r="H1337" s="226"/>
      <c r="I1337" s="226"/>
      <c r="J1337" s="226"/>
      <c r="K1337" s="226"/>
      <c r="L1337" s="226"/>
      <c r="M1337" s="226"/>
      <c r="N1337" s="226"/>
      <c r="O1337" s="226"/>
      <c r="P1337" s="226"/>
      <c r="Q1337" s="226"/>
      <c r="R1337" s="226"/>
      <c r="S1337" s="226"/>
    </row>
    <row r="1338" spans="5:19" s="222" customFormat="1" x14ac:dyDescent="0.2">
      <c r="E1338" s="226"/>
      <c r="F1338" s="226"/>
      <c r="G1338" s="226"/>
      <c r="H1338" s="226"/>
      <c r="I1338" s="226"/>
      <c r="J1338" s="226"/>
      <c r="K1338" s="226"/>
      <c r="L1338" s="226"/>
      <c r="M1338" s="226"/>
      <c r="N1338" s="226"/>
      <c r="O1338" s="226"/>
      <c r="P1338" s="226"/>
      <c r="Q1338" s="226"/>
      <c r="R1338" s="226"/>
      <c r="S1338" s="226"/>
    </row>
    <row r="1339" spans="5:19" s="222" customFormat="1" x14ac:dyDescent="0.2">
      <c r="E1339" s="226"/>
      <c r="F1339" s="226"/>
      <c r="G1339" s="226"/>
      <c r="H1339" s="226"/>
      <c r="I1339" s="226"/>
      <c r="J1339" s="226"/>
      <c r="K1339" s="226"/>
      <c r="L1339" s="226"/>
      <c r="M1339" s="226"/>
      <c r="N1339" s="226"/>
      <c r="O1339" s="226"/>
      <c r="P1339" s="226"/>
      <c r="Q1339" s="226"/>
      <c r="R1339" s="226"/>
      <c r="S1339" s="226"/>
    </row>
    <row r="1340" spans="5:19" s="222" customFormat="1" x14ac:dyDescent="0.2">
      <c r="E1340" s="226"/>
      <c r="F1340" s="226"/>
      <c r="G1340" s="226"/>
      <c r="H1340" s="226"/>
      <c r="I1340" s="226"/>
      <c r="J1340" s="226"/>
      <c r="K1340" s="226"/>
      <c r="L1340" s="226"/>
      <c r="M1340" s="226"/>
      <c r="N1340" s="226"/>
      <c r="O1340" s="226"/>
      <c r="P1340" s="226"/>
      <c r="Q1340" s="226"/>
      <c r="R1340" s="226"/>
      <c r="S1340" s="226"/>
    </row>
    <row r="1341" spans="5:19" s="222" customFormat="1" x14ac:dyDescent="0.2">
      <c r="E1341" s="226"/>
      <c r="F1341" s="226"/>
      <c r="G1341" s="226"/>
      <c r="H1341" s="226"/>
      <c r="I1341" s="226"/>
      <c r="J1341" s="226"/>
      <c r="K1341" s="226"/>
      <c r="L1341" s="226"/>
      <c r="M1341" s="226"/>
      <c r="N1341" s="226"/>
      <c r="O1341" s="226"/>
      <c r="P1341" s="226"/>
      <c r="Q1341" s="226"/>
      <c r="R1341" s="226"/>
      <c r="S1341" s="226"/>
    </row>
    <row r="1342" spans="5:19" s="222" customFormat="1" x14ac:dyDescent="0.2">
      <c r="E1342" s="226"/>
      <c r="F1342" s="226"/>
      <c r="G1342" s="226"/>
      <c r="H1342" s="226"/>
      <c r="I1342" s="226"/>
      <c r="J1342" s="226"/>
      <c r="K1342" s="226"/>
      <c r="L1342" s="226"/>
      <c r="M1342" s="226"/>
      <c r="N1342" s="226"/>
      <c r="O1342" s="226"/>
      <c r="P1342" s="226"/>
      <c r="Q1342" s="226"/>
      <c r="R1342" s="226"/>
      <c r="S1342" s="226"/>
    </row>
    <row r="1343" spans="5:19" s="222" customFormat="1" x14ac:dyDescent="0.2">
      <c r="E1343" s="226"/>
      <c r="F1343" s="226"/>
      <c r="G1343" s="226"/>
      <c r="H1343" s="226"/>
      <c r="I1343" s="226"/>
      <c r="J1343" s="226"/>
      <c r="K1343" s="226"/>
      <c r="L1343" s="226"/>
      <c r="M1343" s="226"/>
      <c r="N1343" s="226"/>
      <c r="O1343" s="226"/>
      <c r="P1343" s="226"/>
      <c r="Q1343" s="226"/>
      <c r="R1343" s="226"/>
      <c r="S1343" s="226"/>
    </row>
    <row r="1344" spans="5:19" s="222" customFormat="1" x14ac:dyDescent="0.2">
      <c r="E1344" s="226"/>
      <c r="F1344" s="226"/>
      <c r="G1344" s="226"/>
      <c r="H1344" s="226"/>
      <c r="I1344" s="226"/>
      <c r="J1344" s="226"/>
      <c r="K1344" s="226"/>
      <c r="L1344" s="226"/>
      <c r="M1344" s="226"/>
      <c r="N1344" s="226"/>
      <c r="O1344" s="226"/>
      <c r="P1344" s="226"/>
      <c r="Q1344" s="226"/>
      <c r="R1344" s="226"/>
      <c r="S1344" s="226"/>
    </row>
    <row r="1345" spans="5:19" s="222" customFormat="1" x14ac:dyDescent="0.2">
      <c r="E1345" s="226"/>
      <c r="F1345" s="226"/>
      <c r="G1345" s="226"/>
      <c r="H1345" s="226"/>
      <c r="I1345" s="226"/>
      <c r="J1345" s="226"/>
      <c r="K1345" s="226"/>
      <c r="L1345" s="226"/>
      <c r="M1345" s="226"/>
      <c r="N1345" s="226"/>
      <c r="O1345" s="226"/>
      <c r="P1345" s="226"/>
      <c r="Q1345" s="226"/>
      <c r="R1345" s="226"/>
      <c r="S1345" s="226"/>
    </row>
    <row r="1346" spans="5:19" s="222" customFormat="1" x14ac:dyDescent="0.2">
      <c r="E1346" s="226"/>
      <c r="F1346" s="226"/>
      <c r="G1346" s="226"/>
      <c r="H1346" s="226"/>
      <c r="I1346" s="226"/>
      <c r="J1346" s="226"/>
      <c r="K1346" s="226"/>
      <c r="L1346" s="226"/>
      <c r="M1346" s="226"/>
      <c r="N1346" s="226"/>
      <c r="O1346" s="226"/>
      <c r="P1346" s="226"/>
      <c r="Q1346" s="226"/>
      <c r="R1346" s="226"/>
      <c r="S1346" s="226"/>
    </row>
    <row r="1347" spans="5:19" s="222" customFormat="1" x14ac:dyDescent="0.2">
      <c r="E1347" s="226"/>
      <c r="F1347" s="226"/>
      <c r="G1347" s="226"/>
      <c r="H1347" s="226"/>
      <c r="I1347" s="226"/>
      <c r="J1347" s="226"/>
      <c r="K1347" s="226"/>
      <c r="L1347" s="226"/>
      <c r="M1347" s="226"/>
      <c r="N1347" s="226"/>
      <c r="O1347" s="226"/>
      <c r="P1347" s="226"/>
      <c r="Q1347" s="226"/>
      <c r="R1347" s="226"/>
      <c r="S1347" s="226"/>
    </row>
    <row r="1348" spans="5:19" s="222" customFormat="1" x14ac:dyDescent="0.2">
      <c r="E1348" s="226"/>
      <c r="F1348" s="226"/>
      <c r="G1348" s="226"/>
      <c r="H1348" s="226"/>
      <c r="I1348" s="226"/>
      <c r="J1348" s="226"/>
      <c r="K1348" s="226"/>
      <c r="L1348" s="226"/>
      <c r="M1348" s="226"/>
      <c r="N1348" s="226"/>
      <c r="O1348" s="226"/>
      <c r="P1348" s="226"/>
      <c r="Q1348" s="226"/>
      <c r="R1348" s="226"/>
      <c r="S1348" s="226"/>
    </row>
    <row r="1349" spans="5:19" s="222" customFormat="1" x14ac:dyDescent="0.2">
      <c r="E1349" s="226"/>
      <c r="F1349" s="226"/>
      <c r="G1349" s="226"/>
      <c r="H1349" s="226"/>
      <c r="I1349" s="226"/>
      <c r="J1349" s="226"/>
      <c r="K1349" s="226"/>
      <c r="L1349" s="226"/>
      <c r="M1349" s="226"/>
      <c r="N1349" s="226"/>
      <c r="O1349" s="226"/>
      <c r="P1349" s="226"/>
      <c r="Q1349" s="226"/>
      <c r="R1349" s="226"/>
      <c r="S1349" s="226"/>
    </row>
    <row r="1350" spans="5:19" s="222" customFormat="1" x14ac:dyDescent="0.2">
      <c r="E1350" s="226"/>
      <c r="F1350" s="226"/>
      <c r="G1350" s="226"/>
      <c r="H1350" s="226"/>
      <c r="I1350" s="226"/>
      <c r="J1350" s="226"/>
      <c r="K1350" s="226"/>
      <c r="L1350" s="226"/>
      <c r="M1350" s="226"/>
      <c r="N1350" s="226"/>
      <c r="O1350" s="226"/>
      <c r="P1350" s="226"/>
      <c r="Q1350" s="226"/>
      <c r="R1350" s="226"/>
      <c r="S1350" s="226"/>
    </row>
    <row r="1351" spans="5:19" s="222" customFormat="1" x14ac:dyDescent="0.2">
      <c r="E1351" s="226"/>
      <c r="F1351" s="226"/>
      <c r="G1351" s="226"/>
      <c r="H1351" s="226"/>
      <c r="I1351" s="226"/>
      <c r="J1351" s="226"/>
      <c r="K1351" s="226"/>
      <c r="L1351" s="226"/>
      <c r="M1351" s="226"/>
      <c r="N1351" s="226"/>
      <c r="O1351" s="226"/>
      <c r="P1351" s="226"/>
      <c r="Q1351" s="226"/>
      <c r="R1351" s="226"/>
      <c r="S1351" s="226"/>
    </row>
    <row r="1352" spans="5:19" s="222" customFormat="1" x14ac:dyDescent="0.2">
      <c r="E1352" s="226"/>
      <c r="F1352" s="226"/>
      <c r="G1352" s="226"/>
      <c r="H1352" s="226"/>
      <c r="I1352" s="226"/>
      <c r="J1352" s="226"/>
      <c r="K1352" s="226"/>
      <c r="L1352" s="226"/>
      <c r="M1352" s="226"/>
      <c r="N1352" s="226"/>
      <c r="O1352" s="226"/>
      <c r="P1352" s="226"/>
      <c r="Q1352" s="226"/>
      <c r="R1352" s="226"/>
      <c r="S1352" s="226"/>
    </row>
    <row r="1353" spans="5:19" s="222" customFormat="1" x14ac:dyDescent="0.2">
      <c r="E1353" s="226"/>
      <c r="F1353" s="226"/>
      <c r="G1353" s="226"/>
      <c r="H1353" s="226"/>
      <c r="I1353" s="226"/>
      <c r="J1353" s="226"/>
      <c r="K1353" s="226"/>
      <c r="L1353" s="226"/>
      <c r="M1353" s="226"/>
      <c r="N1353" s="226"/>
      <c r="O1353" s="226"/>
      <c r="P1353" s="226"/>
      <c r="Q1353" s="226"/>
      <c r="R1353" s="226"/>
      <c r="S1353" s="226"/>
    </row>
    <row r="1354" spans="5:19" s="222" customFormat="1" x14ac:dyDescent="0.2">
      <c r="E1354" s="226"/>
      <c r="F1354" s="226"/>
      <c r="G1354" s="226"/>
      <c r="H1354" s="226"/>
      <c r="I1354" s="226"/>
      <c r="J1354" s="226"/>
      <c r="K1354" s="226"/>
      <c r="L1354" s="226"/>
      <c r="M1354" s="226"/>
      <c r="N1354" s="226"/>
      <c r="O1354" s="226"/>
      <c r="P1354" s="226"/>
      <c r="Q1354" s="226"/>
      <c r="R1354" s="226"/>
      <c r="S1354" s="226"/>
    </row>
    <row r="1355" spans="5:19" s="222" customFormat="1" x14ac:dyDescent="0.2">
      <c r="E1355" s="226"/>
      <c r="F1355" s="226"/>
      <c r="G1355" s="226"/>
      <c r="H1355" s="226"/>
      <c r="I1355" s="226"/>
      <c r="J1355" s="226"/>
      <c r="K1355" s="226"/>
      <c r="L1355" s="226"/>
      <c r="M1355" s="226"/>
      <c r="N1355" s="226"/>
      <c r="O1355" s="226"/>
      <c r="P1355" s="226"/>
      <c r="Q1355" s="226"/>
      <c r="R1355" s="226"/>
      <c r="S1355" s="226"/>
    </row>
    <row r="1356" spans="5:19" s="222" customFormat="1" x14ac:dyDescent="0.2">
      <c r="E1356" s="226"/>
      <c r="F1356" s="226"/>
      <c r="G1356" s="226"/>
      <c r="H1356" s="226"/>
      <c r="I1356" s="226"/>
      <c r="J1356" s="226"/>
      <c r="K1356" s="226"/>
      <c r="L1356" s="226"/>
      <c r="M1356" s="226"/>
      <c r="N1356" s="226"/>
      <c r="O1356" s="226"/>
      <c r="P1356" s="226"/>
      <c r="Q1356" s="226"/>
      <c r="R1356" s="226"/>
      <c r="S1356" s="226"/>
    </row>
    <row r="1357" spans="5:19" s="222" customFormat="1" x14ac:dyDescent="0.2">
      <c r="E1357" s="226"/>
      <c r="F1357" s="226"/>
      <c r="G1357" s="226"/>
      <c r="H1357" s="226"/>
      <c r="I1357" s="226"/>
      <c r="J1357" s="226"/>
      <c r="K1357" s="226"/>
      <c r="L1357" s="226"/>
      <c r="M1357" s="226"/>
      <c r="N1357" s="226"/>
      <c r="O1357" s="226"/>
      <c r="P1357" s="226"/>
      <c r="Q1357" s="226"/>
      <c r="R1357" s="226"/>
      <c r="S1357" s="226"/>
    </row>
    <row r="1358" spans="5:19" s="222" customFormat="1" x14ac:dyDescent="0.2">
      <c r="E1358" s="226"/>
      <c r="F1358" s="226"/>
      <c r="G1358" s="226"/>
      <c r="H1358" s="226"/>
      <c r="I1358" s="226"/>
      <c r="J1358" s="226"/>
      <c r="K1358" s="226"/>
      <c r="L1358" s="226"/>
      <c r="M1358" s="226"/>
      <c r="N1358" s="226"/>
      <c r="O1358" s="226"/>
      <c r="P1358" s="226"/>
      <c r="Q1358" s="226"/>
      <c r="R1358" s="226"/>
      <c r="S1358" s="226"/>
    </row>
    <row r="1359" spans="5:19" s="222" customFormat="1" x14ac:dyDescent="0.2">
      <c r="E1359" s="226"/>
      <c r="F1359" s="226"/>
      <c r="G1359" s="226"/>
      <c r="H1359" s="226"/>
      <c r="I1359" s="226"/>
      <c r="J1359" s="226"/>
      <c r="K1359" s="226"/>
      <c r="L1359" s="226"/>
      <c r="M1359" s="226"/>
      <c r="N1359" s="226"/>
      <c r="O1359" s="226"/>
      <c r="P1359" s="226"/>
      <c r="Q1359" s="226"/>
      <c r="R1359" s="226"/>
      <c r="S1359" s="226"/>
    </row>
    <row r="1360" spans="5:19" s="222" customFormat="1" x14ac:dyDescent="0.2">
      <c r="E1360" s="226"/>
      <c r="F1360" s="226"/>
      <c r="G1360" s="226"/>
      <c r="H1360" s="226"/>
      <c r="I1360" s="226"/>
      <c r="J1360" s="226"/>
      <c r="K1360" s="226"/>
      <c r="L1360" s="226"/>
      <c r="M1360" s="226"/>
      <c r="N1360" s="226"/>
      <c r="O1360" s="226"/>
      <c r="P1360" s="226"/>
      <c r="Q1360" s="226"/>
      <c r="R1360" s="226"/>
      <c r="S1360" s="226"/>
    </row>
    <row r="1361" spans="5:19" s="222" customFormat="1" x14ac:dyDescent="0.2">
      <c r="E1361" s="226"/>
      <c r="F1361" s="226"/>
      <c r="G1361" s="226"/>
      <c r="H1361" s="226"/>
      <c r="I1361" s="226"/>
      <c r="J1361" s="226"/>
      <c r="K1361" s="226"/>
      <c r="L1361" s="226"/>
      <c r="M1361" s="226"/>
      <c r="N1361" s="226"/>
      <c r="O1361" s="226"/>
      <c r="P1361" s="226"/>
      <c r="Q1361" s="226"/>
      <c r="R1361" s="226"/>
      <c r="S1361" s="226"/>
    </row>
    <row r="1362" spans="5:19" s="222" customFormat="1" x14ac:dyDescent="0.2">
      <c r="E1362" s="226"/>
      <c r="F1362" s="226"/>
      <c r="G1362" s="226"/>
      <c r="H1362" s="226"/>
      <c r="I1362" s="226"/>
      <c r="J1362" s="226"/>
      <c r="K1362" s="226"/>
      <c r="L1362" s="226"/>
      <c r="M1362" s="226"/>
      <c r="N1362" s="226"/>
      <c r="O1362" s="226"/>
      <c r="P1362" s="226"/>
      <c r="Q1362" s="226"/>
      <c r="R1362" s="226"/>
      <c r="S1362" s="226"/>
    </row>
    <row r="1363" spans="5:19" s="222" customFormat="1" x14ac:dyDescent="0.2">
      <c r="E1363" s="226"/>
      <c r="F1363" s="226"/>
      <c r="G1363" s="226"/>
      <c r="H1363" s="226"/>
      <c r="I1363" s="226"/>
      <c r="J1363" s="226"/>
      <c r="K1363" s="226"/>
      <c r="L1363" s="226"/>
      <c r="M1363" s="226"/>
      <c r="N1363" s="226"/>
      <c r="O1363" s="226"/>
      <c r="P1363" s="226"/>
      <c r="Q1363" s="226"/>
      <c r="R1363" s="226"/>
      <c r="S1363" s="226"/>
    </row>
    <row r="1364" spans="5:19" s="222" customFormat="1" x14ac:dyDescent="0.2">
      <c r="E1364" s="226"/>
      <c r="F1364" s="226"/>
      <c r="G1364" s="226"/>
      <c r="H1364" s="226"/>
      <c r="I1364" s="226"/>
      <c r="J1364" s="226"/>
      <c r="K1364" s="226"/>
      <c r="L1364" s="226"/>
      <c r="M1364" s="226"/>
      <c r="N1364" s="226"/>
      <c r="O1364" s="226"/>
      <c r="P1364" s="226"/>
      <c r="Q1364" s="226"/>
      <c r="R1364" s="226"/>
      <c r="S1364" s="226"/>
    </row>
    <row r="1365" spans="5:19" s="222" customFormat="1" x14ac:dyDescent="0.2">
      <c r="E1365" s="226"/>
      <c r="F1365" s="226"/>
      <c r="G1365" s="226"/>
      <c r="H1365" s="226"/>
      <c r="I1365" s="226"/>
      <c r="J1365" s="226"/>
      <c r="K1365" s="226"/>
      <c r="L1365" s="226"/>
      <c r="M1365" s="226"/>
      <c r="N1365" s="226"/>
      <c r="O1365" s="226"/>
      <c r="P1365" s="226"/>
      <c r="Q1365" s="226"/>
      <c r="R1365" s="226"/>
      <c r="S1365" s="226"/>
    </row>
    <row r="1366" spans="5:19" s="222" customFormat="1" x14ac:dyDescent="0.2">
      <c r="E1366" s="226"/>
      <c r="F1366" s="226"/>
      <c r="G1366" s="226"/>
      <c r="H1366" s="226"/>
      <c r="I1366" s="226"/>
      <c r="J1366" s="226"/>
      <c r="K1366" s="226"/>
      <c r="L1366" s="226"/>
      <c r="M1366" s="226"/>
      <c r="N1366" s="226"/>
      <c r="O1366" s="226"/>
      <c r="P1366" s="226"/>
      <c r="Q1366" s="226"/>
      <c r="R1366" s="226"/>
      <c r="S1366" s="226"/>
    </row>
    <row r="1367" spans="5:19" s="222" customFormat="1" x14ac:dyDescent="0.2">
      <c r="E1367" s="226"/>
      <c r="F1367" s="226"/>
      <c r="G1367" s="226"/>
      <c r="H1367" s="226"/>
      <c r="I1367" s="226"/>
      <c r="J1367" s="226"/>
      <c r="K1367" s="226"/>
      <c r="L1367" s="226"/>
      <c r="M1367" s="226"/>
      <c r="N1367" s="226"/>
      <c r="O1367" s="226"/>
      <c r="P1367" s="226"/>
      <c r="Q1367" s="226"/>
      <c r="R1367" s="226"/>
      <c r="S1367" s="226"/>
    </row>
    <row r="1368" spans="5:19" s="222" customFormat="1" x14ac:dyDescent="0.2">
      <c r="E1368" s="226"/>
      <c r="F1368" s="226"/>
      <c r="G1368" s="226"/>
      <c r="H1368" s="226"/>
      <c r="I1368" s="226"/>
      <c r="J1368" s="226"/>
      <c r="K1368" s="226"/>
      <c r="L1368" s="226"/>
      <c r="M1368" s="226"/>
      <c r="N1368" s="226"/>
      <c r="O1368" s="226"/>
      <c r="P1368" s="226"/>
      <c r="Q1368" s="226"/>
      <c r="R1368" s="226"/>
      <c r="S1368" s="226"/>
    </row>
    <row r="1369" spans="5:19" s="222" customFormat="1" x14ac:dyDescent="0.2">
      <c r="E1369" s="226"/>
      <c r="F1369" s="226"/>
      <c r="G1369" s="226"/>
      <c r="H1369" s="226"/>
      <c r="I1369" s="226"/>
      <c r="J1369" s="226"/>
      <c r="K1369" s="226"/>
      <c r="L1369" s="226"/>
      <c r="M1369" s="226"/>
      <c r="N1369" s="226"/>
      <c r="O1369" s="226"/>
      <c r="P1369" s="226"/>
      <c r="Q1369" s="226"/>
      <c r="R1369" s="226"/>
      <c r="S1369" s="226"/>
    </row>
    <row r="1370" spans="5:19" s="222" customFormat="1" x14ac:dyDescent="0.2">
      <c r="E1370" s="226"/>
      <c r="F1370" s="226"/>
      <c r="G1370" s="226"/>
      <c r="H1370" s="226"/>
      <c r="I1370" s="226"/>
      <c r="J1370" s="226"/>
      <c r="K1370" s="226"/>
      <c r="L1370" s="226"/>
      <c r="M1370" s="226"/>
      <c r="N1370" s="226"/>
      <c r="O1370" s="226"/>
      <c r="P1370" s="226"/>
      <c r="Q1370" s="226"/>
      <c r="R1370" s="226"/>
      <c r="S1370" s="226"/>
    </row>
    <row r="1371" spans="5:19" s="222" customFormat="1" x14ac:dyDescent="0.2">
      <c r="E1371" s="226"/>
      <c r="F1371" s="226"/>
      <c r="G1371" s="226"/>
      <c r="H1371" s="226"/>
      <c r="I1371" s="226"/>
      <c r="J1371" s="226"/>
      <c r="K1371" s="226"/>
      <c r="L1371" s="226"/>
      <c r="M1371" s="226"/>
      <c r="N1371" s="226"/>
      <c r="O1371" s="226"/>
      <c r="P1371" s="226"/>
      <c r="Q1371" s="226"/>
      <c r="R1371" s="226"/>
      <c r="S1371" s="226"/>
    </row>
    <row r="1372" spans="5:19" s="222" customFormat="1" x14ac:dyDescent="0.2">
      <c r="E1372" s="226"/>
      <c r="F1372" s="226"/>
      <c r="G1372" s="226"/>
      <c r="H1372" s="226"/>
      <c r="I1372" s="226"/>
      <c r="J1372" s="226"/>
      <c r="K1372" s="226"/>
      <c r="L1372" s="226"/>
      <c r="M1372" s="226"/>
      <c r="N1372" s="226"/>
      <c r="O1372" s="226"/>
      <c r="P1372" s="226"/>
      <c r="Q1372" s="226"/>
      <c r="R1372" s="226"/>
      <c r="S1372" s="226"/>
    </row>
    <row r="1373" spans="5:19" s="222" customFormat="1" x14ac:dyDescent="0.2">
      <c r="E1373" s="226"/>
      <c r="F1373" s="226"/>
      <c r="G1373" s="226"/>
      <c r="H1373" s="226"/>
      <c r="I1373" s="226"/>
      <c r="J1373" s="226"/>
      <c r="K1373" s="226"/>
      <c r="L1373" s="226"/>
      <c r="M1373" s="226"/>
      <c r="N1373" s="226"/>
      <c r="O1373" s="226"/>
      <c r="P1373" s="226"/>
      <c r="Q1373" s="226"/>
      <c r="R1373" s="226"/>
      <c r="S1373" s="226"/>
    </row>
    <row r="1374" spans="5:19" s="222" customFormat="1" x14ac:dyDescent="0.2">
      <c r="E1374" s="226"/>
      <c r="F1374" s="226"/>
      <c r="G1374" s="226"/>
      <c r="H1374" s="226"/>
      <c r="I1374" s="226"/>
      <c r="J1374" s="226"/>
      <c r="K1374" s="226"/>
      <c r="L1374" s="226"/>
      <c r="M1374" s="226"/>
      <c r="N1374" s="226"/>
      <c r="O1374" s="226"/>
      <c r="P1374" s="226"/>
      <c r="Q1374" s="226"/>
      <c r="R1374" s="226"/>
      <c r="S1374" s="226"/>
    </row>
    <row r="1375" spans="5:19" s="222" customFormat="1" x14ac:dyDescent="0.2">
      <c r="E1375" s="226"/>
      <c r="F1375" s="226"/>
      <c r="G1375" s="226"/>
      <c r="H1375" s="226"/>
      <c r="I1375" s="226"/>
      <c r="J1375" s="226"/>
      <c r="K1375" s="226"/>
      <c r="L1375" s="226"/>
      <c r="M1375" s="226"/>
      <c r="N1375" s="226"/>
      <c r="O1375" s="226"/>
      <c r="P1375" s="226"/>
      <c r="Q1375" s="226"/>
      <c r="R1375" s="226"/>
      <c r="S1375" s="226"/>
    </row>
    <row r="1376" spans="5:19" s="222" customFormat="1" x14ac:dyDescent="0.2">
      <c r="E1376" s="226"/>
      <c r="F1376" s="226"/>
      <c r="G1376" s="226"/>
      <c r="H1376" s="226"/>
      <c r="I1376" s="226"/>
      <c r="J1376" s="226"/>
      <c r="K1376" s="226"/>
      <c r="L1376" s="226"/>
      <c r="M1376" s="226"/>
      <c r="N1376" s="226"/>
      <c r="O1376" s="226"/>
      <c r="P1376" s="226"/>
      <c r="Q1376" s="226"/>
      <c r="R1376" s="226"/>
      <c r="S1376" s="226"/>
    </row>
    <row r="1377" spans="5:19" s="222" customFormat="1" x14ac:dyDescent="0.2">
      <c r="E1377" s="226"/>
      <c r="F1377" s="226"/>
      <c r="G1377" s="226"/>
      <c r="H1377" s="226"/>
      <c r="I1377" s="226"/>
      <c r="J1377" s="226"/>
      <c r="K1377" s="226"/>
      <c r="L1377" s="226"/>
      <c r="M1377" s="226"/>
      <c r="N1377" s="226"/>
      <c r="O1377" s="226"/>
      <c r="P1377" s="226"/>
      <c r="Q1377" s="226"/>
      <c r="R1377" s="226"/>
      <c r="S1377" s="226"/>
    </row>
    <row r="1378" spans="5:19" s="222" customFormat="1" x14ac:dyDescent="0.2">
      <c r="E1378" s="226"/>
      <c r="F1378" s="226"/>
      <c r="G1378" s="226"/>
      <c r="H1378" s="226"/>
      <c r="I1378" s="226"/>
      <c r="J1378" s="226"/>
      <c r="K1378" s="226"/>
      <c r="L1378" s="226"/>
      <c r="M1378" s="226"/>
      <c r="N1378" s="226"/>
      <c r="O1378" s="226"/>
      <c r="P1378" s="226"/>
      <c r="Q1378" s="226"/>
      <c r="R1378" s="226"/>
      <c r="S1378" s="226"/>
    </row>
    <row r="1379" spans="5:19" s="222" customFormat="1" x14ac:dyDescent="0.2">
      <c r="E1379" s="226"/>
      <c r="F1379" s="226"/>
      <c r="G1379" s="226"/>
      <c r="H1379" s="226"/>
      <c r="I1379" s="226"/>
      <c r="J1379" s="226"/>
      <c r="K1379" s="226"/>
      <c r="L1379" s="226"/>
      <c r="M1379" s="226"/>
      <c r="N1379" s="226"/>
      <c r="O1379" s="226"/>
      <c r="P1379" s="226"/>
      <c r="Q1379" s="226"/>
      <c r="R1379" s="226"/>
      <c r="S1379" s="226"/>
    </row>
    <row r="1380" spans="5:19" s="222" customFormat="1" x14ac:dyDescent="0.2">
      <c r="E1380" s="226"/>
      <c r="F1380" s="226"/>
      <c r="G1380" s="226"/>
      <c r="H1380" s="226"/>
      <c r="I1380" s="226"/>
      <c r="J1380" s="226"/>
      <c r="K1380" s="226"/>
      <c r="L1380" s="226"/>
      <c r="M1380" s="226"/>
      <c r="N1380" s="226"/>
      <c r="O1380" s="226"/>
      <c r="P1380" s="226"/>
      <c r="Q1380" s="226"/>
      <c r="R1380" s="226"/>
      <c r="S1380" s="226"/>
    </row>
    <row r="1381" spans="5:19" s="222" customFormat="1" x14ac:dyDescent="0.2">
      <c r="E1381" s="226"/>
      <c r="F1381" s="226"/>
      <c r="G1381" s="226"/>
      <c r="H1381" s="226"/>
      <c r="I1381" s="226"/>
      <c r="J1381" s="226"/>
      <c r="K1381" s="226"/>
      <c r="L1381" s="226"/>
      <c r="M1381" s="226"/>
      <c r="N1381" s="226"/>
      <c r="O1381" s="226"/>
      <c r="P1381" s="226"/>
      <c r="Q1381" s="226"/>
      <c r="R1381" s="226"/>
      <c r="S1381" s="226"/>
    </row>
    <row r="1382" spans="5:19" s="222" customFormat="1" x14ac:dyDescent="0.2">
      <c r="E1382" s="226"/>
      <c r="F1382" s="226"/>
      <c r="G1382" s="226"/>
      <c r="H1382" s="226"/>
      <c r="I1382" s="226"/>
      <c r="J1382" s="226"/>
      <c r="K1382" s="226"/>
      <c r="L1382" s="226"/>
      <c r="M1382" s="226"/>
      <c r="N1382" s="226"/>
      <c r="O1382" s="226"/>
      <c r="P1382" s="226"/>
      <c r="Q1382" s="226"/>
      <c r="R1382" s="226"/>
      <c r="S1382" s="226"/>
    </row>
    <row r="1383" spans="5:19" s="222" customFormat="1" x14ac:dyDescent="0.2">
      <c r="E1383" s="226"/>
      <c r="F1383" s="226"/>
      <c r="G1383" s="226"/>
      <c r="H1383" s="226"/>
      <c r="I1383" s="226"/>
      <c r="J1383" s="226"/>
      <c r="K1383" s="226"/>
      <c r="L1383" s="226"/>
      <c r="M1383" s="226"/>
      <c r="N1383" s="226"/>
      <c r="O1383" s="226"/>
      <c r="P1383" s="226"/>
      <c r="Q1383" s="226"/>
      <c r="R1383" s="226"/>
      <c r="S1383" s="226"/>
    </row>
    <row r="1384" spans="5:19" s="222" customFormat="1" x14ac:dyDescent="0.2">
      <c r="E1384" s="226"/>
      <c r="F1384" s="226"/>
      <c r="G1384" s="226"/>
      <c r="H1384" s="226"/>
      <c r="I1384" s="226"/>
      <c r="J1384" s="226"/>
      <c r="K1384" s="226"/>
      <c r="L1384" s="226"/>
      <c r="M1384" s="226"/>
      <c r="N1384" s="226"/>
      <c r="O1384" s="226"/>
      <c r="P1384" s="226"/>
      <c r="Q1384" s="226"/>
      <c r="R1384" s="226"/>
      <c r="S1384" s="226"/>
    </row>
    <row r="1385" spans="5:19" s="222" customFormat="1" x14ac:dyDescent="0.2">
      <c r="E1385" s="226"/>
      <c r="F1385" s="226"/>
      <c r="G1385" s="226"/>
      <c r="H1385" s="226"/>
      <c r="I1385" s="226"/>
      <c r="J1385" s="226"/>
      <c r="K1385" s="226"/>
      <c r="L1385" s="226"/>
      <c r="M1385" s="226"/>
      <c r="N1385" s="226"/>
      <c r="O1385" s="226"/>
      <c r="P1385" s="226"/>
      <c r="Q1385" s="226"/>
      <c r="R1385" s="226"/>
      <c r="S1385" s="226"/>
    </row>
    <row r="1386" spans="5:19" s="222" customFormat="1" x14ac:dyDescent="0.2">
      <c r="E1386" s="226"/>
      <c r="F1386" s="226"/>
      <c r="G1386" s="226"/>
      <c r="H1386" s="226"/>
      <c r="I1386" s="226"/>
      <c r="J1386" s="226"/>
      <c r="K1386" s="226"/>
      <c r="L1386" s="226"/>
      <c r="M1386" s="226"/>
      <c r="N1386" s="226"/>
      <c r="O1386" s="226"/>
      <c r="P1386" s="226"/>
      <c r="Q1386" s="226"/>
      <c r="R1386" s="226"/>
      <c r="S1386" s="226"/>
    </row>
    <row r="1387" spans="5:19" s="222" customFormat="1" x14ac:dyDescent="0.2">
      <c r="E1387" s="226"/>
      <c r="F1387" s="226"/>
      <c r="G1387" s="226"/>
      <c r="H1387" s="226"/>
      <c r="I1387" s="226"/>
      <c r="J1387" s="226"/>
      <c r="K1387" s="226"/>
      <c r="L1387" s="226"/>
      <c r="M1387" s="226"/>
      <c r="N1387" s="226"/>
      <c r="O1387" s="226"/>
      <c r="P1387" s="226"/>
      <c r="Q1387" s="226"/>
      <c r="R1387" s="226"/>
      <c r="S1387" s="226"/>
    </row>
    <row r="1388" spans="5:19" s="222" customFormat="1" x14ac:dyDescent="0.2">
      <c r="E1388" s="226"/>
      <c r="F1388" s="226"/>
      <c r="G1388" s="226"/>
      <c r="H1388" s="226"/>
      <c r="I1388" s="226"/>
      <c r="J1388" s="226"/>
      <c r="K1388" s="226"/>
      <c r="L1388" s="226"/>
      <c r="M1388" s="226"/>
      <c r="N1388" s="226"/>
      <c r="O1388" s="226"/>
      <c r="P1388" s="226"/>
      <c r="Q1388" s="226"/>
      <c r="R1388" s="226"/>
      <c r="S1388" s="226"/>
    </row>
    <row r="1389" spans="5:19" s="222" customFormat="1" x14ac:dyDescent="0.2">
      <c r="E1389" s="226"/>
      <c r="F1389" s="226"/>
      <c r="G1389" s="226"/>
      <c r="H1389" s="226"/>
      <c r="I1389" s="226"/>
      <c r="J1389" s="226"/>
      <c r="K1389" s="226"/>
      <c r="L1389" s="226"/>
      <c r="M1389" s="226"/>
      <c r="N1389" s="226"/>
      <c r="O1389" s="226"/>
      <c r="P1389" s="226"/>
      <c r="Q1389" s="226"/>
      <c r="R1389" s="226"/>
      <c r="S1389" s="226"/>
    </row>
    <row r="1390" spans="5:19" s="222" customFormat="1" x14ac:dyDescent="0.2">
      <c r="E1390" s="226"/>
      <c r="F1390" s="226"/>
      <c r="G1390" s="226"/>
      <c r="H1390" s="226"/>
      <c r="I1390" s="226"/>
      <c r="J1390" s="226"/>
      <c r="K1390" s="226"/>
      <c r="L1390" s="226"/>
      <c r="M1390" s="226"/>
      <c r="N1390" s="226"/>
      <c r="O1390" s="226"/>
      <c r="P1390" s="226"/>
      <c r="Q1390" s="226"/>
      <c r="R1390" s="226"/>
      <c r="S1390" s="226"/>
    </row>
    <row r="1391" spans="5:19" s="222" customFormat="1" x14ac:dyDescent="0.2">
      <c r="E1391" s="226"/>
      <c r="F1391" s="226"/>
      <c r="G1391" s="226"/>
      <c r="H1391" s="226"/>
      <c r="I1391" s="226"/>
      <c r="J1391" s="226"/>
      <c r="K1391" s="226"/>
      <c r="L1391" s="226"/>
      <c r="M1391" s="226"/>
      <c r="N1391" s="226"/>
      <c r="O1391" s="226"/>
      <c r="P1391" s="226"/>
      <c r="Q1391" s="226"/>
      <c r="R1391" s="226"/>
      <c r="S1391" s="226"/>
    </row>
    <row r="1392" spans="5:19" s="222" customFormat="1" x14ac:dyDescent="0.2">
      <c r="E1392" s="226"/>
      <c r="F1392" s="226"/>
      <c r="G1392" s="226"/>
      <c r="H1392" s="226"/>
      <c r="I1392" s="226"/>
      <c r="J1392" s="226"/>
      <c r="K1392" s="226"/>
      <c r="L1392" s="226"/>
      <c r="M1392" s="226"/>
      <c r="N1392" s="226"/>
      <c r="O1392" s="226"/>
      <c r="P1392" s="226"/>
      <c r="Q1392" s="226"/>
      <c r="R1392" s="226"/>
      <c r="S1392" s="226"/>
    </row>
    <row r="1393" spans="5:19" s="222" customFormat="1" x14ac:dyDescent="0.2">
      <c r="E1393" s="226"/>
      <c r="F1393" s="226"/>
      <c r="G1393" s="226"/>
      <c r="H1393" s="226"/>
      <c r="I1393" s="226"/>
      <c r="J1393" s="226"/>
      <c r="K1393" s="226"/>
      <c r="L1393" s="226"/>
      <c r="M1393" s="226"/>
      <c r="N1393" s="226"/>
      <c r="O1393" s="226"/>
      <c r="P1393" s="226"/>
      <c r="Q1393" s="226"/>
      <c r="R1393" s="226"/>
      <c r="S1393" s="226"/>
    </row>
    <row r="1394" spans="5:19" s="222" customFormat="1" x14ac:dyDescent="0.2">
      <c r="E1394" s="226"/>
      <c r="F1394" s="226"/>
      <c r="G1394" s="226"/>
      <c r="H1394" s="226"/>
      <c r="I1394" s="226"/>
      <c r="J1394" s="226"/>
      <c r="K1394" s="226"/>
      <c r="L1394" s="226"/>
      <c r="M1394" s="226"/>
      <c r="N1394" s="226"/>
      <c r="O1394" s="226"/>
      <c r="P1394" s="226"/>
      <c r="Q1394" s="226"/>
      <c r="R1394" s="226"/>
      <c r="S1394" s="226"/>
    </row>
    <row r="1395" spans="5:19" s="222" customFormat="1" x14ac:dyDescent="0.2">
      <c r="E1395" s="226"/>
      <c r="F1395" s="226"/>
      <c r="G1395" s="226"/>
      <c r="H1395" s="226"/>
      <c r="I1395" s="226"/>
      <c r="J1395" s="226"/>
      <c r="K1395" s="226"/>
      <c r="L1395" s="226"/>
      <c r="M1395" s="226"/>
      <c r="N1395" s="226"/>
      <c r="O1395" s="226"/>
      <c r="P1395" s="226"/>
      <c r="Q1395" s="226"/>
      <c r="R1395" s="226"/>
      <c r="S1395" s="226"/>
    </row>
    <row r="1396" spans="5:19" s="222" customFormat="1" x14ac:dyDescent="0.2">
      <c r="E1396" s="226"/>
      <c r="F1396" s="226"/>
      <c r="G1396" s="226"/>
      <c r="H1396" s="226"/>
      <c r="I1396" s="226"/>
      <c r="J1396" s="226"/>
      <c r="K1396" s="226"/>
      <c r="L1396" s="226"/>
      <c r="M1396" s="226"/>
      <c r="N1396" s="226"/>
      <c r="O1396" s="226"/>
      <c r="P1396" s="226"/>
      <c r="Q1396" s="226"/>
      <c r="R1396" s="226"/>
      <c r="S1396" s="226"/>
    </row>
    <row r="1397" spans="5:19" s="222" customFormat="1" x14ac:dyDescent="0.2">
      <c r="E1397" s="226"/>
      <c r="F1397" s="226"/>
      <c r="G1397" s="226"/>
      <c r="H1397" s="226"/>
      <c r="I1397" s="226"/>
      <c r="J1397" s="226"/>
      <c r="K1397" s="226"/>
      <c r="L1397" s="226"/>
      <c r="M1397" s="226"/>
      <c r="N1397" s="226"/>
      <c r="O1397" s="226"/>
      <c r="P1397" s="226"/>
      <c r="Q1397" s="226"/>
      <c r="R1397" s="226"/>
      <c r="S1397" s="226"/>
    </row>
    <row r="1398" spans="5:19" s="222" customFormat="1" x14ac:dyDescent="0.2">
      <c r="E1398" s="226"/>
      <c r="F1398" s="226"/>
      <c r="G1398" s="226"/>
      <c r="H1398" s="226"/>
      <c r="I1398" s="226"/>
      <c r="J1398" s="226"/>
      <c r="K1398" s="226"/>
      <c r="L1398" s="226"/>
      <c r="M1398" s="226"/>
      <c r="N1398" s="226"/>
      <c r="O1398" s="226"/>
      <c r="P1398" s="226"/>
      <c r="Q1398" s="226"/>
      <c r="R1398" s="226"/>
      <c r="S1398" s="226"/>
    </row>
    <row r="1399" spans="5:19" s="222" customFormat="1" x14ac:dyDescent="0.2">
      <c r="E1399" s="226"/>
      <c r="F1399" s="226"/>
      <c r="G1399" s="226"/>
      <c r="H1399" s="226"/>
      <c r="I1399" s="226"/>
      <c r="J1399" s="226"/>
      <c r="K1399" s="226"/>
      <c r="L1399" s="226"/>
      <c r="M1399" s="226"/>
      <c r="N1399" s="226"/>
      <c r="O1399" s="226"/>
      <c r="P1399" s="226"/>
      <c r="Q1399" s="226"/>
      <c r="R1399" s="226"/>
      <c r="S1399" s="226"/>
    </row>
    <row r="1400" spans="5:19" s="222" customFormat="1" x14ac:dyDescent="0.2">
      <c r="E1400" s="226"/>
      <c r="F1400" s="226"/>
      <c r="G1400" s="226"/>
      <c r="H1400" s="226"/>
      <c r="I1400" s="226"/>
      <c r="J1400" s="226"/>
      <c r="K1400" s="226"/>
      <c r="L1400" s="226"/>
      <c r="M1400" s="226"/>
      <c r="N1400" s="226"/>
      <c r="O1400" s="226"/>
      <c r="P1400" s="226"/>
      <c r="Q1400" s="226"/>
      <c r="R1400" s="226"/>
      <c r="S1400" s="226"/>
    </row>
    <row r="1401" spans="5:19" s="222" customFormat="1" x14ac:dyDescent="0.2">
      <c r="E1401" s="226"/>
      <c r="F1401" s="226"/>
      <c r="G1401" s="226"/>
      <c r="H1401" s="226"/>
      <c r="I1401" s="226"/>
      <c r="J1401" s="226"/>
      <c r="K1401" s="226"/>
      <c r="L1401" s="226"/>
      <c r="M1401" s="226"/>
      <c r="N1401" s="226"/>
      <c r="O1401" s="226"/>
      <c r="P1401" s="226"/>
      <c r="Q1401" s="226"/>
      <c r="R1401" s="226"/>
      <c r="S1401" s="226"/>
    </row>
    <row r="1402" spans="5:19" s="222" customFormat="1" x14ac:dyDescent="0.2">
      <c r="E1402" s="226"/>
      <c r="F1402" s="226"/>
      <c r="G1402" s="226"/>
      <c r="H1402" s="226"/>
      <c r="I1402" s="226"/>
      <c r="J1402" s="226"/>
      <c r="K1402" s="226"/>
      <c r="L1402" s="226"/>
      <c r="M1402" s="226"/>
      <c r="N1402" s="226"/>
      <c r="O1402" s="226"/>
      <c r="P1402" s="226"/>
      <c r="Q1402" s="226"/>
      <c r="R1402" s="226"/>
      <c r="S1402" s="226"/>
    </row>
    <row r="1403" spans="5:19" s="222" customFormat="1" x14ac:dyDescent="0.2">
      <c r="E1403" s="226"/>
      <c r="F1403" s="226"/>
      <c r="G1403" s="226"/>
      <c r="H1403" s="226"/>
      <c r="I1403" s="226"/>
      <c r="J1403" s="226"/>
      <c r="K1403" s="226"/>
      <c r="L1403" s="226"/>
      <c r="M1403" s="226"/>
      <c r="N1403" s="226"/>
      <c r="O1403" s="226"/>
      <c r="P1403" s="226"/>
      <c r="Q1403" s="226"/>
      <c r="R1403" s="226"/>
      <c r="S1403" s="226"/>
    </row>
    <row r="1404" spans="5:19" s="222" customFormat="1" x14ac:dyDescent="0.2">
      <c r="E1404" s="226"/>
      <c r="F1404" s="226"/>
      <c r="G1404" s="226"/>
      <c r="H1404" s="226"/>
      <c r="I1404" s="226"/>
      <c r="J1404" s="226"/>
      <c r="K1404" s="226"/>
      <c r="L1404" s="226"/>
      <c r="M1404" s="226"/>
      <c r="N1404" s="226"/>
      <c r="O1404" s="226"/>
      <c r="P1404" s="226"/>
      <c r="Q1404" s="226"/>
      <c r="R1404" s="226"/>
      <c r="S1404" s="226"/>
    </row>
    <row r="1405" spans="5:19" s="222" customFormat="1" x14ac:dyDescent="0.2">
      <c r="E1405" s="226"/>
      <c r="F1405" s="226"/>
      <c r="G1405" s="226"/>
      <c r="H1405" s="226"/>
      <c r="I1405" s="226"/>
      <c r="J1405" s="226"/>
      <c r="K1405" s="226"/>
      <c r="L1405" s="226"/>
      <c r="M1405" s="226"/>
      <c r="N1405" s="226"/>
      <c r="O1405" s="226"/>
      <c r="P1405" s="226"/>
      <c r="Q1405" s="226"/>
      <c r="R1405" s="226"/>
      <c r="S1405" s="226"/>
    </row>
    <row r="1406" spans="5:19" s="222" customFormat="1" x14ac:dyDescent="0.2">
      <c r="E1406" s="226"/>
      <c r="F1406" s="226"/>
      <c r="G1406" s="226"/>
      <c r="H1406" s="226"/>
      <c r="I1406" s="226"/>
      <c r="J1406" s="226"/>
      <c r="K1406" s="226"/>
      <c r="L1406" s="226"/>
      <c r="M1406" s="226"/>
      <c r="N1406" s="226"/>
      <c r="O1406" s="226"/>
      <c r="P1406" s="226"/>
      <c r="Q1406" s="226"/>
      <c r="R1406" s="226"/>
      <c r="S1406" s="226"/>
    </row>
    <row r="1407" spans="5:19" s="222" customFormat="1" x14ac:dyDescent="0.2">
      <c r="E1407" s="226"/>
      <c r="F1407" s="226"/>
      <c r="G1407" s="226"/>
      <c r="H1407" s="226"/>
      <c r="I1407" s="226"/>
      <c r="J1407" s="226"/>
      <c r="K1407" s="226"/>
      <c r="L1407" s="226"/>
      <c r="M1407" s="226"/>
      <c r="N1407" s="226"/>
      <c r="O1407" s="226"/>
      <c r="P1407" s="226"/>
      <c r="Q1407" s="226"/>
      <c r="R1407" s="226"/>
      <c r="S1407" s="226"/>
    </row>
    <row r="1408" spans="5:19" s="222" customFormat="1" x14ac:dyDescent="0.2">
      <c r="E1408" s="226"/>
      <c r="F1408" s="226"/>
      <c r="G1408" s="226"/>
      <c r="H1408" s="226"/>
      <c r="I1408" s="226"/>
      <c r="J1408" s="226"/>
      <c r="K1408" s="226"/>
      <c r="L1408" s="226"/>
      <c r="M1408" s="226"/>
      <c r="N1408" s="226"/>
      <c r="O1408" s="226"/>
      <c r="P1408" s="226"/>
      <c r="Q1408" s="226"/>
      <c r="R1408" s="226"/>
      <c r="S1408" s="226"/>
    </row>
    <row r="1409" spans="5:19" s="222" customFormat="1" x14ac:dyDescent="0.2">
      <c r="E1409" s="226"/>
      <c r="F1409" s="226"/>
      <c r="G1409" s="226"/>
      <c r="H1409" s="226"/>
      <c r="I1409" s="226"/>
      <c r="J1409" s="226"/>
      <c r="K1409" s="226"/>
      <c r="L1409" s="226"/>
      <c r="M1409" s="226"/>
      <c r="N1409" s="226"/>
      <c r="O1409" s="226"/>
      <c r="P1409" s="226"/>
      <c r="Q1409" s="226"/>
      <c r="R1409" s="226"/>
      <c r="S1409" s="226"/>
    </row>
    <row r="1410" spans="5:19" s="222" customFormat="1" x14ac:dyDescent="0.2">
      <c r="E1410" s="226"/>
      <c r="F1410" s="226"/>
      <c r="G1410" s="226"/>
      <c r="H1410" s="226"/>
      <c r="I1410" s="226"/>
      <c r="J1410" s="226"/>
      <c r="K1410" s="226"/>
      <c r="L1410" s="226"/>
      <c r="M1410" s="226"/>
      <c r="N1410" s="226"/>
      <c r="O1410" s="226"/>
      <c r="P1410" s="226"/>
      <c r="Q1410" s="226"/>
      <c r="R1410" s="226"/>
      <c r="S1410" s="226"/>
    </row>
    <row r="1411" spans="5:19" s="222" customFormat="1" x14ac:dyDescent="0.2">
      <c r="E1411" s="226"/>
      <c r="F1411" s="226"/>
      <c r="G1411" s="226"/>
      <c r="H1411" s="226"/>
      <c r="I1411" s="226"/>
      <c r="J1411" s="226"/>
      <c r="K1411" s="226"/>
      <c r="L1411" s="226"/>
      <c r="M1411" s="226"/>
      <c r="N1411" s="226"/>
      <c r="O1411" s="226"/>
      <c r="P1411" s="226"/>
      <c r="Q1411" s="226"/>
      <c r="R1411" s="226"/>
      <c r="S1411" s="226"/>
    </row>
    <row r="1412" spans="5:19" s="222" customFormat="1" x14ac:dyDescent="0.2">
      <c r="E1412" s="226"/>
      <c r="F1412" s="226"/>
      <c r="G1412" s="226"/>
      <c r="H1412" s="226"/>
      <c r="I1412" s="226"/>
      <c r="J1412" s="226"/>
      <c r="K1412" s="226"/>
      <c r="L1412" s="226"/>
      <c r="M1412" s="226"/>
      <c r="N1412" s="226"/>
      <c r="O1412" s="226"/>
      <c r="P1412" s="226"/>
      <c r="Q1412" s="226"/>
      <c r="R1412" s="226"/>
      <c r="S1412" s="226"/>
    </row>
    <row r="1413" spans="5:19" s="222" customFormat="1" x14ac:dyDescent="0.2">
      <c r="E1413" s="226"/>
      <c r="F1413" s="226"/>
      <c r="G1413" s="226"/>
      <c r="H1413" s="226"/>
      <c r="I1413" s="226"/>
      <c r="J1413" s="226"/>
      <c r="K1413" s="226"/>
      <c r="L1413" s="226"/>
      <c r="M1413" s="226"/>
      <c r="N1413" s="226"/>
      <c r="O1413" s="226"/>
      <c r="P1413" s="226"/>
      <c r="Q1413" s="226"/>
      <c r="R1413" s="226"/>
      <c r="S1413" s="226"/>
    </row>
    <row r="1414" spans="5:19" s="222" customFormat="1" x14ac:dyDescent="0.2">
      <c r="E1414" s="226"/>
      <c r="F1414" s="226"/>
      <c r="G1414" s="226"/>
      <c r="H1414" s="226"/>
      <c r="I1414" s="226"/>
      <c r="J1414" s="226"/>
      <c r="K1414" s="226"/>
      <c r="L1414" s="226"/>
      <c r="M1414" s="226"/>
      <c r="N1414" s="226"/>
      <c r="O1414" s="226"/>
      <c r="P1414" s="226"/>
      <c r="Q1414" s="226"/>
      <c r="R1414" s="226"/>
      <c r="S1414" s="226"/>
    </row>
    <row r="1415" spans="5:19" s="222" customFormat="1" x14ac:dyDescent="0.2">
      <c r="E1415" s="226"/>
      <c r="F1415" s="226"/>
      <c r="G1415" s="226"/>
      <c r="H1415" s="226"/>
      <c r="I1415" s="226"/>
      <c r="J1415" s="226"/>
      <c r="K1415" s="226"/>
      <c r="L1415" s="226"/>
      <c r="M1415" s="226"/>
      <c r="N1415" s="226"/>
      <c r="O1415" s="226"/>
      <c r="P1415" s="226"/>
      <c r="Q1415" s="226"/>
      <c r="R1415" s="226"/>
      <c r="S1415" s="226"/>
    </row>
    <row r="1416" spans="5:19" s="222" customFormat="1" x14ac:dyDescent="0.2">
      <c r="E1416" s="226"/>
      <c r="F1416" s="226"/>
      <c r="G1416" s="226"/>
      <c r="H1416" s="226"/>
      <c r="I1416" s="226"/>
      <c r="J1416" s="226"/>
      <c r="K1416" s="226"/>
      <c r="L1416" s="226"/>
      <c r="M1416" s="226"/>
      <c r="N1416" s="226"/>
      <c r="O1416" s="226"/>
      <c r="P1416" s="226"/>
      <c r="Q1416" s="226"/>
      <c r="R1416" s="226"/>
      <c r="S1416" s="226"/>
    </row>
    <row r="1417" spans="5:19" s="222" customFormat="1" x14ac:dyDescent="0.2">
      <c r="E1417" s="226"/>
      <c r="F1417" s="226"/>
      <c r="G1417" s="226"/>
      <c r="H1417" s="226"/>
      <c r="I1417" s="226"/>
      <c r="J1417" s="226"/>
      <c r="K1417" s="226"/>
      <c r="L1417" s="226"/>
      <c r="M1417" s="226"/>
      <c r="N1417" s="226"/>
      <c r="O1417" s="226"/>
      <c r="P1417" s="226"/>
      <c r="Q1417" s="226"/>
      <c r="R1417" s="226"/>
      <c r="S1417" s="226"/>
    </row>
    <row r="1418" spans="5:19" s="222" customFormat="1" x14ac:dyDescent="0.2">
      <c r="E1418" s="226"/>
      <c r="F1418" s="226"/>
      <c r="G1418" s="226"/>
      <c r="H1418" s="226"/>
      <c r="I1418" s="226"/>
      <c r="J1418" s="226"/>
      <c r="K1418" s="226"/>
      <c r="L1418" s="226"/>
      <c r="M1418" s="226"/>
      <c r="N1418" s="226"/>
      <c r="O1418" s="226"/>
      <c r="P1418" s="226"/>
      <c r="Q1418" s="226"/>
      <c r="R1418" s="226"/>
      <c r="S1418" s="226"/>
    </row>
    <row r="1419" spans="5:19" s="222" customFormat="1" x14ac:dyDescent="0.2">
      <c r="E1419" s="226"/>
      <c r="F1419" s="226"/>
      <c r="G1419" s="226"/>
      <c r="H1419" s="226"/>
      <c r="I1419" s="226"/>
      <c r="J1419" s="226"/>
      <c r="K1419" s="226"/>
      <c r="L1419" s="226"/>
      <c r="M1419" s="226"/>
      <c r="N1419" s="226"/>
      <c r="O1419" s="226"/>
      <c r="P1419" s="226"/>
      <c r="Q1419" s="226"/>
      <c r="R1419" s="226"/>
      <c r="S1419" s="226"/>
    </row>
    <row r="1420" spans="5:19" s="222" customFormat="1" x14ac:dyDescent="0.2">
      <c r="E1420" s="226"/>
      <c r="F1420" s="226"/>
      <c r="G1420" s="226"/>
      <c r="H1420" s="226"/>
      <c r="I1420" s="226"/>
      <c r="J1420" s="226"/>
      <c r="K1420" s="226"/>
      <c r="L1420" s="226"/>
      <c r="M1420" s="226"/>
      <c r="N1420" s="226"/>
      <c r="O1420" s="226"/>
      <c r="P1420" s="226"/>
      <c r="Q1420" s="226"/>
      <c r="R1420" s="226"/>
      <c r="S1420" s="226"/>
    </row>
    <row r="1421" spans="5:19" s="222" customFormat="1" x14ac:dyDescent="0.2">
      <c r="E1421" s="226"/>
      <c r="F1421" s="226"/>
      <c r="G1421" s="226"/>
      <c r="H1421" s="226"/>
      <c r="I1421" s="226"/>
      <c r="J1421" s="226"/>
      <c r="K1421" s="226"/>
      <c r="L1421" s="226"/>
      <c r="M1421" s="226"/>
      <c r="N1421" s="226"/>
      <c r="O1421" s="226"/>
      <c r="P1421" s="226"/>
      <c r="Q1421" s="226"/>
      <c r="R1421" s="226"/>
      <c r="S1421" s="226"/>
    </row>
    <row r="1422" spans="5:19" s="222" customFormat="1" x14ac:dyDescent="0.2">
      <c r="E1422" s="226"/>
      <c r="F1422" s="226"/>
      <c r="G1422" s="226"/>
      <c r="H1422" s="226"/>
      <c r="I1422" s="226"/>
      <c r="J1422" s="226"/>
      <c r="K1422" s="226"/>
      <c r="L1422" s="226"/>
      <c r="M1422" s="226"/>
      <c r="N1422" s="226"/>
      <c r="O1422" s="226"/>
      <c r="P1422" s="226"/>
      <c r="Q1422" s="226"/>
      <c r="R1422" s="226"/>
      <c r="S1422" s="226"/>
    </row>
    <row r="1423" spans="5:19" s="222" customFormat="1" x14ac:dyDescent="0.2">
      <c r="E1423" s="226"/>
      <c r="F1423" s="226"/>
      <c r="G1423" s="226"/>
      <c r="H1423" s="226"/>
      <c r="I1423" s="226"/>
      <c r="J1423" s="226"/>
      <c r="K1423" s="226"/>
      <c r="L1423" s="226"/>
      <c r="M1423" s="226"/>
      <c r="N1423" s="226"/>
      <c r="O1423" s="226"/>
      <c r="P1423" s="226"/>
      <c r="Q1423" s="226"/>
      <c r="R1423" s="226"/>
      <c r="S1423" s="226"/>
    </row>
    <row r="1424" spans="5:19" s="222" customFormat="1" x14ac:dyDescent="0.2">
      <c r="E1424" s="226"/>
      <c r="F1424" s="226"/>
      <c r="G1424" s="226"/>
      <c r="H1424" s="226"/>
      <c r="I1424" s="226"/>
      <c r="J1424" s="226"/>
      <c r="K1424" s="226"/>
      <c r="L1424" s="226"/>
      <c r="M1424" s="226"/>
      <c r="N1424" s="226"/>
      <c r="O1424" s="226"/>
      <c r="P1424" s="226"/>
      <c r="Q1424" s="226"/>
      <c r="R1424" s="226"/>
      <c r="S1424" s="226"/>
    </row>
    <row r="1425" spans="5:19" s="222" customFormat="1" x14ac:dyDescent="0.2">
      <c r="E1425" s="226"/>
      <c r="F1425" s="226"/>
      <c r="G1425" s="226"/>
      <c r="H1425" s="226"/>
      <c r="I1425" s="226"/>
      <c r="J1425" s="226"/>
      <c r="K1425" s="226"/>
      <c r="L1425" s="226"/>
      <c r="M1425" s="226"/>
      <c r="N1425" s="226"/>
      <c r="O1425" s="226"/>
      <c r="P1425" s="226"/>
      <c r="Q1425" s="226"/>
      <c r="R1425" s="226"/>
      <c r="S1425" s="226"/>
    </row>
    <row r="1426" spans="5:19" s="222" customFormat="1" x14ac:dyDescent="0.2">
      <c r="E1426" s="226"/>
      <c r="F1426" s="226"/>
      <c r="G1426" s="226"/>
      <c r="H1426" s="226"/>
      <c r="I1426" s="226"/>
      <c r="J1426" s="226"/>
      <c r="K1426" s="226"/>
      <c r="L1426" s="226"/>
      <c r="M1426" s="226"/>
      <c r="N1426" s="226"/>
      <c r="O1426" s="226"/>
      <c r="P1426" s="226"/>
      <c r="Q1426" s="226"/>
      <c r="R1426" s="226"/>
      <c r="S1426" s="226"/>
    </row>
    <row r="1427" spans="5:19" s="222" customFormat="1" x14ac:dyDescent="0.2">
      <c r="E1427" s="226"/>
      <c r="F1427" s="226"/>
      <c r="G1427" s="226"/>
      <c r="H1427" s="226"/>
      <c r="I1427" s="226"/>
      <c r="J1427" s="226"/>
      <c r="K1427" s="226"/>
      <c r="L1427" s="226"/>
      <c r="M1427" s="226"/>
      <c r="N1427" s="226"/>
      <c r="O1427" s="226"/>
      <c r="P1427" s="226"/>
      <c r="Q1427" s="226"/>
      <c r="R1427" s="226"/>
      <c r="S1427" s="226"/>
    </row>
    <row r="1428" spans="5:19" s="222" customFormat="1" x14ac:dyDescent="0.2">
      <c r="E1428" s="226"/>
      <c r="F1428" s="226"/>
      <c r="G1428" s="226"/>
      <c r="H1428" s="226"/>
      <c r="I1428" s="226"/>
      <c r="J1428" s="226"/>
      <c r="K1428" s="226"/>
      <c r="L1428" s="226"/>
      <c r="M1428" s="226"/>
      <c r="N1428" s="226"/>
      <c r="O1428" s="226"/>
      <c r="P1428" s="226"/>
      <c r="Q1428" s="226"/>
      <c r="R1428" s="226"/>
      <c r="S1428" s="226"/>
    </row>
    <row r="1429" spans="5:19" s="222" customFormat="1" x14ac:dyDescent="0.2">
      <c r="E1429" s="226"/>
      <c r="F1429" s="226"/>
      <c r="G1429" s="226"/>
      <c r="H1429" s="226"/>
      <c r="I1429" s="226"/>
      <c r="J1429" s="226"/>
      <c r="K1429" s="226"/>
      <c r="L1429" s="226"/>
      <c r="M1429" s="226"/>
      <c r="N1429" s="226"/>
      <c r="O1429" s="226"/>
      <c r="P1429" s="226"/>
      <c r="Q1429" s="226"/>
      <c r="R1429" s="226"/>
      <c r="S1429" s="226"/>
    </row>
    <row r="1430" spans="5:19" s="222" customFormat="1" x14ac:dyDescent="0.2">
      <c r="E1430" s="226"/>
      <c r="F1430" s="226"/>
      <c r="G1430" s="226"/>
      <c r="H1430" s="226"/>
      <c r="I1430" s="226"/>
      <c r="J1430" s="226"/>
      <c r="K1430" s="226"/>
      <c r="L1430" s="226"/>
      <c r="M1430" s="226"/>
      <c r="N1430" s="226"/>
      <c r="O1430" s="226"/>
      <c r="P1430" s="226"/>
      <c r="Q1430" s="226"/>
      <c r="R1430" s="226"/>
      <c r="S1430" s="226"/>
    </row>
    <row r="1431" spans="5:19" s="222" customFormat="1" x14ac:dyDescent="0.2">
      <c r="E1431" s="226"/>
      <c r="F1431" s="226"/>
      <c r="G1431" s="226"/>
      <c r="H1431" s="226"/>
      <c r="I1431" s="226"/>
      <c r="J1431" s="226"/>
      <c r="K1431" s="226"/>
      <c r="L1431" s="226"/>
      <c r="M1431" s="226"/>
      <c r="N1431" s="226"/>
      <c r="O1431" s="226"/>
      <c r="P1431" s="226"/>
      <c r="Q1431" s="226"/>
      <c r="R1431" s="226"/>
      <c r="S1431" s="226"/>
    </row>
    <row r="1432" spans="5:19" s="222" customFormat="1" x14ac:dyDescent="0.2">
      <c r="E1432" s="226"/>
      <c r="F1432" s="226"/>
      <c r="G1432" s="226"/>
      <c r="H1432" s="226"/>
      <c r="I1432" s="226"/>
      <c r="J1432" s="226"/>
      <c r="K1432" s="226"/>
      <c r="L1432" s="226"/>
      <c r="M1432" s="226"/>
      <c r="N1432" s="226"/>
      <c r="O1432" s="226"/>
      <c r="P1432" s="226"/>
      <c r="Q1432" s="226"/>
      <c r="R1432" s="226"/>
      <c r="S1432" s="226"/>
    </row>
    <row r="1433" spans="5:19" s="222" customFormat="1" x14ac:dyDescent="0.2">
      <c r="E1433" s="226"/>
      <c r="F1433" s="226"/>
      <c r="G1433" s="226"/>
      <c r="H1433" s="226"/>
      <c r="I1433" s="226"/>
      <c r="J1433" s="226"/>
      <c r="K1433" s="226"/>
      <c r="L1433" s="226"/>
      <c r="M1433" s="226"/>
      <c r="N1433" s="226"/>
      <c r="O1433" s="226"/>
      <c r="P1433" s="226"/>
      <c r="Q1433" s="226"/>
      <c r="R1433" s="226"/>
      <c r="S1433" s="226"/>
    </row>
    <row r="1434" spans="5:19" s="222" customFormat="1" x14ac:dyDescent="0.2">
      <c r="E1434" s="226"/>
      <c r="F1434" s="226"/>
      <c r="G1434" s="226"/>
      <c r="H1434" s="226"/>
      <c r="I1434" s="226"/>
      <c r="J1434" s="226"/>
      <c r="K1434" s="226"/>
      <c r="L1434" s="226"/>
      <c r="M1434" s="226"/>
      <c r="N1434" s="226"/>
      <c r="O1434" s="226"/>
      <c r="P1434" s="226"/>
      <c r="Q1434" s="226"/>
      <c r="R1434" s="226"/>
      <c r="S1434" s="226"/>
    </row>
    <row r="1435" spans="5:19" s="222" customFormat="1" x14ac:dyDescent="0.2">
      <c r="E1435" s="226"/>
      <c r="F1435" s="226"/>
      <c r="G1435" s="226"/>
      <c r="H1435" s="226"/>
      <c r="I1435" s="226"/>
      <c r="J1435" s="226"/>
      <c r="K1435" s="226"/>
      <c r="L1435" s="226"/>
      <c r="M1435" s="226"/>
      <c r="N1435" s="226"/>
      <c r="O1435" s="226"/>
      <c r="P1435" s="226"/>
      <c r="Q1435" s="226"/>
      <c r="R1435" s="226"/>
      <c r="S1435" s="226"/>
    </row>
    <row r="1436" spans="5:19" s="222" customFormat="1" x14ac:dyDescent="0.2">
      <c r="E1436" s="226"/>
      <c r="F1436" s="226"/>
      <c r="G1436" s="226"/>
      <c r="H1436" s="226"/>
      <c r="I1436" s="226"/>
      <c r="J1436" s="226"/>
      <c r="K1436" s="226"/>
      <c r="L1436" s="226"/>
      <c r="M1436" s="226"/>
      <c r="N1436" s="226"/>
      <c r="O1436" s="226"/>
      <c r="P1436" s="226"/>
      <c r="Q1436" s="226"/>
      <c r="R1436" s="226"/>
      <c r="S1436" s="226"/>
    </row>
    <row r="1437" spans="5:19" s="222" customFormat="1" x14ac:dyDescent="0.2">
      <c r="E1437" s="226"/>
      <c r="F1437" s="226"/>
      <c r="G1437" s="226"/>
      <c r="H1437" s="226"/>
      <c r="I1437" s="226"/>
      <c r="J1437" s="226"/>
      <c r="K1437" s="226"/>
      <c r="L1437" s="226"/>
      <c r="M1437" s="226"/>
      <c r="N1437" s="226"/>
      <c r="O1437" s="226"/>
      <c r="P1437" s="226"/>
      <c r="Q1437" s="226"/>
      <c r="R1437" s="226"/>
      <c r="S1437" s="226"/>
    </row>
    <row r="1438" spans="5:19" s="222" customFormat="1" x14ac:dyDescent="0.2">
      <c r="E1438" s="226"/>
      <c r="F1438" s="226"/>
      <c r="G1438" s="226"/>
      <c r="H1438" s="226"/>
      <c r="I1438" s="226"/>
      <c r="J1438" s="226"/>
      <c r="K1438" s="226"/>
      <c r="L1438" s="226"/>
      <c r="M1438" s="226"/>
      <c r="N1438" s="226"/>
      <c r="O1438" s="226"/>
      <c r="P1438" s="226"/>
      <c r="Q1438" s="226"/>
      <c r="R1438" s="226"/>
      <c r="S1438" s="226"/>
    </row>
    <row r="1439" spans="5:19" s="222" customFormat="1" x14ac:dyDescent="0.2">
      <c r="E1439" s="226"/>
      <c r="F1439" s="226"/>
      <c r="G1439" s="226"/>
      <c r="H1439" s="226"/>
      <c r="I1439" s="226"/>
      <c r="J1439" s="226"/>
      <c r="K1439" s="226"/>
      <c r="L1439" s="226"/>
      <c r="M1439" s="226"/>
      <c r="N1439" s="226"/>
      <c r="O1439" s="226"/>
      <c r="P1439" s="226"/>
      <c r="Q1439" s="226"/>
      <c r="R1439" s="226"/>
      <c r="S1439" s="226"/>
    </row>
    <row r="1440" spans="5:19" s="222" customFormat="1" x14ac:dyDescent="0.2">
      <c r="E1440" s="226"/>
      <c r="F1440" s="226"/>
      <c r="G1440" s="226"/>
      <c r="H1440" s="226"/>
      <c r="I1440" s="226"/>
      <c r="J1440" s="226"/>
      <c r="K1440" s="226"/>
      <c r="L1440" s="226"/>
      <c r="M1440" s="226"/>
      <c r="N1440" s="226"/>
      <c r="O1440" s="226"/>
      <c r="P1440" s="226"/>
      <c r="Q1440" s="226"/>
      <c r="R1440" s="226"/>
      <c r="S1440" s="226"/>
    </row>
    <row r="1441" spans="5:19" s="222" customFormat="1" x14ac:dyDescent="0.2">
      <c r="E1441" s="226"/>
      <c r="F1441" s="226"/>
      <c r="G1441" s="226"/>
      <c r="H1441" s="226"/>
      <c r="I1441" s="226"/>
      <c r="J1441" s="226"/>
      <c r="K1441" s="226"/>
      <c r="L1441" s="226"/>
      <c r="M1441" s="226"/>
      <c r="N1441" s="226"/>
      <c r="O1441" s="226"/>
      <c r="P1441" s="226"/>
      <c r="Q1441" s="226"/>
      <c r="R1441" s="226"/>
      <c r="S1441" s="226"/>
    </row>
    <row r="1442" spans="5:19" s="222" customFormat="1" x14ac:dyDescent="0.2">
      <c r="E1442" s="226"/>
      <c r="F1442" s="226"/>
      <c r="G1442" s="226"/>
      <c r="H1442" s="226"/>
      <c r="I1442" s="226"/>
      <c r="J1442" s="226"/>
      <c r="K1442" s="226"/>
      <c r="L1442" s="226"/>
      <c r="M1442" s="226"/>
      <c r="N1442" s="226"/>
      <c r="O1442" s="226"/>
      <c r="P1442" s="226"/>
      <c r="Q1442" s="226"/>
      <c r="R1442" s="226"/>
      <c r="S1442" s="226"/>
    </row>
    <row r="1443" spans="5:19" s="222" customFormat="1" x14ac:dyDescent="0.2">
      <c r="E1443" s="226"/>
      <c r="F1443" s="226"/>
      <c r="G1443" s="226"/>
      <c r="H1443" s="226"/>
      <c r="I1443" s="226"/>
      <c r="J1443" s="226"/>
      <c r="K1443" s="226"/>
      <c r="L1443" s="226"/>
      <c r="M1443" s="226"/>
      <c r="N1443" s="226"/>
      <c r="O1443" s="226"/>
      <c r="P1443" s="226"/>
      <c r="Q1443" s="226"/>
      <c r="R1443" s="226"/>
      <c r="S1443" s="226"/>
    </row>
    <row r="1444" spans="5:19" s="222" customFormat="1" x14ac:dyDescent="0.2">
      <c r="E1444" s="226"/>
      <c r="F1444" s="226"/>
      <c r="G1444" s="226"/>
      <c r="H1444" s="226"/>
      <c r="I1444" s="226"/>
      <c r="J1444" s="226"/>
      <c r="K1444" s="226"/>
      <c r="L1444" s="226"/>
      <c r="M1444" s="226"/>
      <c r="N1444" s="226"/>
      <c r="O1444" s="226"/>
      <c r="P1444" s="226"/>
      <c r="Q1444" s="226"/>
      <c r="R1444" s="226"/>
      <c r="S1444" s="226"/>
    </row>
    <row r="1445" spans="5:19" s="222" customFormat="1" x14ac:dyDescent="0.2">
      <c r="E1445" s="226"/>
      <c r="F1445" s="226"/>
      <c r="G1445" s="226"/>
      <c r="H1445" s="226"/>
      <c r="I1445" s="226"/>
      <c r="J1445" s="226"/>
      <c r="K1445" s="226"/>
      <c r="L1445" s="226"/>
      <c r="M1445" s="226"/>
      <c r="N1445" s="226"/>
      <c r="O1445" s="226"/>
      <c r="P1445" s="226"/>
      <c r="Q1445" s="226"/>
      <c r="R1445" s="226"/>
      <c r="S1445" s="226"/>
    </row>
    <row r="1446" spans="5:19" s="222" customFormat="1" x14ac:dyDescent="0.2">
      <c r="E1446" s="226"/>
      <c r="F1446" s="226"/>
      <c r="G1446" s="226"/>
      <c r="H1446" s="226"/>
      <c r="I1446" s="226"/>
      <c r="J1446" s="226"/>
      <c r="K1446" s="226"/>
      <c r="L1446" s="226"/>
      <c r="M1446" s="226"/>
      <c r="N1446" s="226"/>
      <c r="O1446" s="226"/>
      <c r="P1446" s="226"/>
      <c r="Q1446" s="226"/>
      <c r="R1446" s="226"/>
      <c r="S1446" s="226"/>
    </row>
    <row r="1447" spans="5:19" s="222" customFormat="1" x14ac:dyDescent="0.2">
      <c r="E1447" s="226"/>
      <c r="F1447" s="226"/>
      <c r="G1447" s="226"/>
      <c r="H1447" s="226"/>
      <c r="I1447" s="226"/>
      <c r="J1447" s="226"/>
      <c r="K1447" s="226"/>
      <c r="L1447" s="226"/>
      <c r="M1447" s="226"/>
      <c r="N1447" s="226"/>
      <c r="O1447" s="226"/>
      <c r="P1447" s="226"/>
      <c r="Q1447" s="226"/>
      <c r="R1447" s="226"/>
      <c r="S1447" s="226"/>
    </row>
    <row r="1448" spans="5:19" s="222" customFormat="1" x14ac:dyDescent="0.2">
      <c r="E1448" s="226"/>
      <c r="F1448" s="226"/>
      <c r="G1448" s="226"/>
      <c r="H1448" s="226"/>
      <c r="I1448" s="226"/>
      <c r="J1448" s="226"/>
      <c r="K1448" s="226"/>
      <c r="L1448" s="226"/>
      <c r="M1448" s="226"/>
      <c r="N1448" s="226"/>
      <c r="O1448" s="226"/>
      <c r="P1448" s="226"/>
      <c r="Q1448" s="226"/>
      <c r="R1448" s="226"/>
      <c r="S1448" s="226"/>
    </row>
    <row r="1449" spans="5:19" s="222" customFormat="1" x14ac:dyDescent="0.2">
      <c r="E1449" s="226"/>
      <c r="F1449" s="226"/>
      <c r="G1449" s="226"/>
      <c r="H1449" s="226"/>
      <c r="I1449" s="226"/>
      <c r="J1449" s="226"/>
      <c r="K1449" s="226"/>
      <c r="L1449" s="226"/>
      <c r="M1449" s="226"/>
      <c r="N1449" s="226"/>
      <c r="O1449" s="226"/>
      <c r="P1449" s="226"/>
      <c r="Q1449" s="226"/>
      <c r="R1449" s="226"/>
      <c r="S1449" s="226"/>
    </row>
    <row r="1450" spans="5:19" s="222" customFormat="1" x14ac:dyDescent="0.2">
      <c r="E1450" s="226"/>
      <c r="F1450" s="226"/>
      <c r="G1450" s="226"/>
      <c r="H1450" s="226"/>
      <c r="I1450" s="226"/>
      <c r="J1450" s="226"/>
      <c r="K1450" s="226"/>
      <c r="L1450" s="226"/>
      <c r="M1450" s="226"/>
      <c r="N1450" s="226"/>
      <c r="O1450" s="226"/>
      <c r="P1450" s="226"/>
      <c r="Q1450" s="226"/>
      <c r="R1450" s="226"/>
      <c r="S1450" s="226"/>
    </row>
    <row r="1451" spans="5:19" s="222" customFormat="1" x14ac:dyDescent="0.2">
      <c r="E1451" s="226"/>
      <c r="F1451" s="226"/>
      <c r="G1451" s="226"/>
      <c r="H1451" s="226"/>
      <c r="I1451" s="226"/>
      <c r="J1451" s="226"/>
      <c r="K1451" s="226"/>
      <c r="L1451" s="226"/>
      <c r="M1451" s="226"/>
      <c r="N1451" s="226"/>
      <c r="O1451" s="226"/>
      <c r="P1451" s="226"/>
      <c r="Q1451" s="226"/>
      <c r="R1451" s="226"/>
      <c r="S1451" s="226"/>
    </row>
    <row r="1452" spans="5:19" s="222" customFormat="1" x14ac:dyDescent="0.2">
      <c r="E1452" s="226"/>
      <c r="F1452" s="226"/>
      <c r="G1452" s="226"/>
      <c r="H1452" s="226"/>
      <c r="I1452" s="226"/>
      <c r="J1452" s="226"/>
      <c r="K1452" s="226"/>
      <c r="L1452" s="226"/>
      <c r="M1452" s="226"/>
      <c r="N1452" s="226"/>
      <c r="O1452" s="226"/>
      <c r="P1452" s="226"/>
      <c r="Q1452" s="226"/>
      <c r="R1452" s="226"/>
      <c r="S1452" s="226"/>
    </row>
    <row r="1453" spans="5:19" s="222" customFormat="1" x14ac:dyDescent="0.2">
      <c r="E1453" s="226"/>
      <c r="F1453" s="226"/>
      <c r="G1453" s="226"/>
      <c r="H1453" s="226"/>
      <c r="I1453" s="226"/>
      <c r="J1453" s="226"/>
      <c r="K1453" s="226"/>
      <c r="L1453" s="226"/>
      <c r="M1453" s="226"/>
      <c r="N1453" s="226"/>
      <c r="O1453" s="226"/>
      <c r="P1453" s="226"/>
      <c r="Q1453" s="226"/>
      <c r="R1453" s="226"/>
      <c r="S1453" s="226"/>
    </row>
    <row r="1454" spans="5:19" s="222" customFormat="1" x14ac:dyDescent="0.2">
      <c r="E1454" s="226"/>
      <c r="F1454" s="226"/>
      <c r="G1454" s="226"/>
      <c r="H1454" s="226"/>
      <c r="I1454" s="226"/>
      <c r="J1454" s="226"/>
      <c r="K1454" s="226"/>
      <c r="L1454" s="226"/>
      <c r="M1454" s="226"/>
      <c r="N1454" s="226"/>
      <c r="O1454" s="226"/>
      <c r="P1454" s="226"/>
      <c r="Q1454" s="226"/>
      <c r="R1454" s="226"/>
      <c r="S1454" s="226"/>
    </row>
    <row r="1455" spans="5:19" s="222" customFormat="1" x14ac:dyDescent="0.2">
      <c r="E1455" s="226"/>
      <c r="F1455" s="226"/>
      <c r="G1455" s="226"/>
      <c r="H1455" s="226"/>
      <c r="I1455" s="226"/>
      <c r="J1455" s="226"/>
      <c r="K1455" s="226"/>
      <c r="L1455" s="226"/>
      <c r="M1455" s="226"/>
      <c r="N1455" s="226"/>
      <c r="O1455" s="226"/>
      <c r="P1455" s="226"/>
      <c r="Q1455" s="226"/>
      <c r="R1455" s="226"/>
      <c r="S1455" s="226"/>
    </row>
    <row r="1456" spans="5:19" s="222" customFormat="1" x14ac:dyDescent="0.2">
      <c r="E1456" s="226"/>
      <c r="F1456" s="226"/>
      <c r="G1456" s="226"/>
      <c r="H1456" s="226"/>
      <c r="I1456" s="226"/>
      <c r="J1456" s="226"/>
      <c r="K1456" s="226"/>
      <c r="L1456" s="226"/>
      <c r="M1456" s="226"/>
      <c r="N1456" s="226"/>
      <c r="O1456" s="226"/>
      <c r="P1456" s="226"/>
      <c r="Q1456" s="226"/>
      <c r="R1456" s="226"/>
      <c r="S1456" s="226"/>
    </row>
    <row r="1457" spans="5:19" s="222" customFormat="1" x14ac:dyDescent="0.2">
      <c r="E1457" s="226"/>
      <c r="F1457" s="226"/>
      <c r="G1457" s="226"/>
      <c r="H1457" s="226"/>
      <c r="I1457" s="226"/>
      <c r="J1457" s="226"/>
      <c r="K1457" s="226"/>
      <c r="L1457" s="226"/>
      <c r="M1457" s="226"/>
      <c r="N1457" s="226"/>
      <c r="O1457" s="226"/>
      <c r="P1457" s="226"/>
      <c r="Q1457" s="226"/>
      <c r="R1457" s="226"/>
      <c r="S1457" s="226"/>
    </row>
    <row r="1458" spans="5:19" s="222" customFormat="1" x14ac:dyDescent="0.2">
      <c r="E1458" s="226"/>
      <c r="F1458" s="226"/>
      <c r="G1458" s="226"/>
      <c r="H1458" s="226"/>
      <c r="I1458" s="226"/>
      <c r="J1458" s="226"/>
      <c r="K1458" s="226"/>
      <c r="L1458" s="226"/>
      <c r="M1458" s="226"/>
      <c r="N1458" s="226"/>
      <c r="O1458" s="226"/>
      <c r="P1458" s="226"/>
      <c r="Q1458" s="226"/>
      <c r="R1458" s="226"/>
      <c r="S1458" s="226"/>
    </row>
    <row r="1459" spans="5:19" s="222" customFormat="1" x14ac:dyDescent="0.2">
      <c r="E1459" s="226"/>
      <c r="F1459" s="226"/>
      <c r="G1459" s="226"/>
      <c r="H1459" s="226"/>
      <c r="I1459" s="226"/>
      <c r="J1459" s="226"/>
      <c r="K1459" s="226"/>
      <c r="L1459" s="226"/>
      <c r="M1459" s="226"/>
      <c r="N1459" s="226"/>
      <c r="O1459" s="226"/>
      <c r="P1459" s="226"/>
      <c r="Q1459" s="226"/>
      <c r="R1459" s="226"/>
      <c r="S1459" s="226"/>
    </row>
    <row r="1460" spans="5:19" s="222" customFormat="1" x14ac:dyDescent="0.2">
      <c r="E1460" s="226"/>
      <c r="F1460" s="226"/>
      <c r="G1460" s="226"/>
      <c r="H1460" s="226"/>
      <c r="I1460" s="226"/>
      <c r="J1460" s="226"/>
      <c r="K1460" s="226"/>
      <c r="L1460" s="226"/>
      <c r="M1460" s="226"/>
      <c r="N1460" s="226"/>
      <c r="O1460" s="226"/>
      <c r="P1460" s="226"/>
      <c r="Q1460" s="226"/>
      <c r="R1460" s="226"/>
      <c r="S1460" s="226"/>
    </row>
    <row r="1461" spans="5:19" s="222" customFormat="1" x14ac:dyDescent="0.2">
      <c r="E1461" s="226"/>
      <c r="F1461" s="226"/>
      <c r="G1461" s="226"/>
      <c r="H1461" s="226"/>
      <c r="I1461" s="226"/>
      <c r="J1461" s="226"/>
      <c r="K1461" s="226"/>
      <c r="L1461" s="226"/>
      <c r="M1461" s="226"/>
      <c r="N1461" s="226"/>
      <c r="O1461" s="226"/>
      <c r="P1461" s="226"/>
      <c r="Q1461" s="226"/>
      <c r="R1461" s="226"/>
      <c r="S1461" s="226"/>
    </row>
    <row r="1462" spans="5:19" s="222" customFormat="1" x14ac:dyDescent="0.2">
      <c r="E1462" s="226"/>
      <c r="F1462" s="226"/>
      <c r="G1462" s="226"/>
      <c r="H1462" s="226"/>
      <c r="I1462" s="226"/>
      <c r="J1462" s="226"/>
      <c r="K1462" s="226"/>
      <c r="L1462" s="226"/>
      <c r="M1462" s="226"/>
      <c r="N1462" s="226"/>
      <c r="O1462" s="226"/>
      <c r="P1462" s="226"/>
      <c r="Q1462" s="226"/>
      <c r="R1462" s="226"/>
      <c r="S1462" s="226"/>
    </row>
    <row r="1463" spans="5:19" s="222" customFormat="1" x14ac:dyDescent="0.2">
      <c r="E1463" s="226"/>
      <c r="F1463" s="226"/>
      <c r="G1463" s="226"/>
      <c r="H1463" s="226"/>
      <c r="I1463" s="226"/>
      <c r="J1463" s="226"/>
      <c r="K1463" s="226"/>
      <c r="L1463" s="226"/>
      <c r="M1463" s="226"/>
      <c r="N1463" s="226"/>
      <c r="O1463" s="226"/>
      <c r="P1463" s="226"/>
      <c r="Q1463" s="226"/>
      <c r="R1463" s="226"/>
      <c r="S1463" s="226"/>
    </row>
    <row r="1464" spans="5:19" s="222" customFormat="1" x14ac:dyDescent="0.2">
      <c r="E1464" s="226"/>
      <c r="F1464" s="226"/>
      <c r="G1464" s="226"/>
      <c r="H1464" s="226"/>
      <c r="I1464" s="226"/>
      <c r="J1464" s="226"/>
      <c r="K1464" s="226"/>
      <c r="L1464" s="226"/>
      <c r="M1464" s="226"/>
      <c r="N1464" s="226"/>
      <c r="O1464" s="226"/>
      <c r="P1464" s="226"/>
      <c r="Q1464" s="226"/>
      <c r="R1464" s="226"/>
      <c r="S1464" s="226"/>
    </row>
    <row r="1465" spans="5:19" s="222" customFormat="1" x14ac:dyDescent="0.2">
      <c r="E1465" s="226"/>
      <c r="F1465" s="226"/>
      <c r="G1465" s="226"/>
      <c r="H1465" s="226"/>
      <c r="I1465" s="226"/>
      <c r="J1465" s="226"/>
      <c r="K1465" s="226"/>
      <c r="L1465" s="226"/>
      <c r="M1465" s="226"/>
      <c r="N1465" s="226"/>
      <c r="O1465" s="226"/>
      <c r="P1465" s="226"/>
      <c r="Q1465" s="226"/>
      <c r="R1465" s="226"/>
      <c r="S1465" s="226"/>
    </row>
    <row r="1466" spans="5:19" s="222" customFormat="1" x14ac:dyDescent="0.2">
      <c r="E1466" s="226"/>
      <c r="F1466" s="226"/>
      <c r="G1466" s="226"/>
      <c r="H1466" s="226"/>
      <c r="I1466" s="226"/>
      <c r="J1466" s="226"/>
      <c r="K1466" s="226"/>
      <c r="L1466" s="226"/>
      <c r="M1466" s="226"/>
      <c r="N1466" s="226"/>
      <c r="O1466" s="226"/>
      <c r="P1466" s="226"/>
      <c r="Q1466" s="226"/>
      <c r="R1466" s="226"/>
      <c r="S1466" s="226"/>
    </row>
    <row r="1467" spans="5:19" s="222" customFormat="1" x14ac:dyDescent="0.2">
      <c r="E1467" s="226"/>
      <c r="F1467" s="226"/>
      <c r="G1467" s="226"/>
      <c r="H1467" s="226"/>
      <c r="I1467" s="226"/>
      <c r="J1467" s="226"/>
      <c r="K1467" s="226"/>
      <c r="L1467" s="226"/>
      <c r="M1467" s="226"/>
      <c r="N1467" s="226"/>
      <c r="O1467" s="226"/>
      <c r="P1467" s="226"/>
      <c r="Q1467" s="226"/>
      <c r="R1467" s="226"/>
      <c r="S1467" s="226"/>
    </row>
    <row r="1468" spans="5:19" s="222" customFormat="1" x14ac:dyDescent="0.2">
      <c r="E1468" s="226"/>
      <c r="F1468" s="226"/>
      <c r="G1468" s="226"/>
      <c r="H1468" s="226"/>
      <c r="I1468" s="226"/>
      <c r="J1468" s="226"/>
      <c r="K1468" s="226"/>
      <c r="L1468" s="226"/>
      <c r="M1468" s="226"/>
      <c r="N1468" s="226"/>
      <c r="O1468" s="226"/>
      <c r="P1468" s="226"/>
      <c r="Q1468" s="226"/>
      <c r="R1468" s="226"/>
      <c r="S1468" s="226"/>
    </row>
    <row r="1469" spans="5:19" s="222" customFormat="1" x14ac:dyDescent="0.2">
      <c r="E1469" s="226"/>
      <c r="F1469" s="226"/>
      <c r="G1469" s="226"/>
      <c r="H1469" s="226"/>
      <c r="I1469" s="226"/>
      <c r="J1469" s="226"/>
      <c r="K1469" s="226"/>
      <c r="L1469" s="226"/>
      <c r="M1469" s="226"/>
      <c r="N1469" s="226"/>
      <c r="O1469" s="226"/>
      <c r="P1469" s="226"/>
      <c r="Q1469" s="226"/>
      <c r="R1469" s="226"/>
      <c r="S1469" s="226"/>
    </row>
    <row r="1470" spans="5:19" s="222" customFormat="1" x14ac:dyDescent="0.2">
      <c r="E1470" s="226"/>
      <c r="F1470" s="226"/>
      <c r="G1470" s="226"/>
      <c r="H1470" s="226"/>
      <c r="I1470" s="226"/>
      <c r="J1470" s="226"/>
      <c r="K1470" s="226"/>
      <c r="L1470" s="226"/>
      <c r="M1470" s="226"/>
      <c r="N1470" s="226"/>
      <c r="O1470" s="226"/>
      <c r="P1470" s="226"/>
      <c r="Q1470" s="226"/>
      <c r="R1470" s="226"/>
      <c r="S1470" s="226"/>
    </row>
    <row r="1471" spans="5:19" s="222" customFormat="1" x14ac:dyDescent="0.2">
      <c r="E1471" s="226"/>
      <c r="F1471" s="226"/>
      <c r="G1471" s="226"/>
      <c r="H1471" s="226"/>
      <c r="I1471" s="226"/>
      <c r="J1471" s="226"/>
      <c r="K1471" s="226"/>
      <c r="L1471" s="226"/>
      <c r="M1471" s="226"/>
      <c r="N1471" s="226"/>
      <c r="O1471" s="226"/>
      <c r="P1471" s="226"/>
      <c r="Q1471" s="226"/>
      <c r="R1471" s="226"/>
      <c r="S1471" s="226"/>
    </row>
    <row r="1472" spans="5:19" s="222" customFormat="1" x14ac:dyDescent="0.2">
      <c r="E1472" s="226"/>
      <c r="F1472" s="226"/>
      <c r="G1472" s="226"/>
      <c r="H1472" s="226"/>
      <c r="I1472" s="226"/>
      <c r="J1472" s="226"/>
      <c r="K1472" s="226"/>
      <c r="L1472" s="226"/>
      <c r="M1472" s="226"/>
      <c r="N1472" s="226"/>
      <c r="O1472" s="226"/>
      <c r="P1472" s="226"/>
      <c r="Q1472" s="226"/>
      <c r="R1472" s="226"/>
      <c r="S1472" s="226"/>
    </row>
    <row r="1473" spans="5:19" s="222" customFormat="1" x14ac:dyDescent="0.2">
      <c r="E1473" s="226"/>
      <c r="F1473" s="226"/>
      <c r="G1473" s="226"/>
      <c r="H1473" s="226"/>
      <c r="I1473" s="226"/>
      <c r="J1473" s="226"/>
      <c r="K1473" s="226"/>
      <c r="L1473" s="226"/>
      <c r="M1473" s="226"/>
      <c r="N1473" s="226"/>
      <c r="O1473" s="226"/>
      <c r="P1473" s="226"/>
      <c r="Q1473" s="226"/>
      <c r="R1473" s="226"/>
      <c r="S1473" s="226"/>
    </row>
    <row r="1474" spans="5:19" s="222" customFormat="1" x14ac:dyDescent="0.2">
      <c r="E1474" s="226"/>
      <c r="F1474" s="226"/>
      <c r="G1474" s="226"/>
      <c r="H1474" s="226"/>
      <c r="I1474" s="226"/>
      <c r="J1474" s="226"/>
      <c r="K1474" s="226"/>
      <c r="L1474" s="226"/>
      <c r="M1474" s="226"/>
      <c r="N1474" s="226"/>
      <c r="O1474" s="226"/>
      <c r="P1474" s="226"/>
      <c r="Q1474" s="226"/>
      <c r="R1474" s="226"/>
      <c r="S1474" s="226"/>
    </row>
    <row r="1475" spans="5:19" s="222" customFormat="1" x14ac:dyDescent="0.2">
      <c r="E1475" s="226"/>
      <c r="F1475" s="226"/>
      <c r="G1475" s="226"/>
      <c r="H1475" s="226"/>
      <c r="I1475" s="226"/>
      <c r="J1475" s="226"/>
      <c r="K1475" s="226"/>
      <c r="L1475" s="226"/>
      <c r="M1475" s="226"/>
      <c r="N1475" s="226"/>
      <c r="O1475" s="226"/>
      <c r="P1475" s="226"/>
      <c r="Q1475" s="226"/>
      <c r="R1475" s="226"/>
      <c r="S1475" s="226"/>
    </row>
    <row r="1476" spans="5:19" s="222" customFormat="1" x14ac:dyDescent="0.2">
      <c r="E1476" s="226"/>
      <c r="F1476" s="226"/>
      <c r="G1476" s="226"/>
      <c r="H1476" s="226"/>
      <c r="I1476" s="226"/>
      <c r="J1476" s="226"/>
      <c r="K1476" s="226"/>
      <c r="L1476" s="226"/>
      <c r="M1476" s="226"/>
      <c r="N1476" s="226"/>
      <c r="O1476" s="226"/>
      <c r="P1476" s="226"/>
      <c r="Q1476" s="226"/>
      <c r="R1476" s="226"/>
      <c r="S1476" s="226"/>
    </row>
    <row r="1477" spans="5:19" s="222" customFormat="1" x14ac:dyDescent="0.2">
      <c r="E1477" s="226"/>
      <c r="F1477" s="226"/>
      <c r="G1477" s="226"/>
      <c r="H1477" s="226"/>
      <c r="I1477" s="226"/>
      <c r="J1477" s="226"/>
      <c r="K1477" s="226"/>
      <c r="L1477" s="226"/>
      <c r="M1477" s="226"/>
      <c r="N1477" s="226"/>
      <c r="O1477" s="226"/>
      <c r="P1477" s="226"/>
      <c r="Q1477" s="226"/>
      <c r="R1477" s="226"/>
      <c r="S1477" s="226"/>
    </row>
    <row r="1478" spans="5:19" s="222" customFormat="1" x14ac:dyDescent="0.2">
      <c r="E1478" s="226"/>
      <c r="F1478" s="226"/>
      <c r="G1478" s="226"/>
      <c r="H1478" s="226"/>
      <c r="I1478" s="226"/>
      <c r="J1478" s="226"/>
      <c r="K1478" s="226"/>
      <c r="L1478" s="226"/>
      <c r="M1478" s="226"/>
      <c r="N1478" s="226"/>
      <c r="O1478" s="226"/>
      <c r="P1478" s="226"/>
      <c r="Q1478" s="226"/>
      <c r="R1478" s="226"/>
      <c r="S1478" s="226"/>
    </row>
    <row r="1479" spans="5:19" s="222" customFormat="1" x14ac:dyDescent="0.2">
      <c r="E1479" s="226"/>
      <c r="F1479" s="226"/>
      <c r="G1479" s="226"/>
      <c r="H1479" s="226"/>
      <c r="I1479" s="226"/>
      <c r="J1479" s="226"/>
      <c r="K1479" s="226"/>
      <c r="L1479" s="226"/>
      <c r="M1479" s="226"/>
      <c r="N1479" s="226"/>
      <c r="O1479" s="226"/>
      <c r="P1479" s="226"/>
      <c r="Q1479" s="226"/>
      <c r="R1479" s="226"/>
      <c r="S1479" s="226"/>
    </row>
    <row r="1480" spans="5:19" s="222" customFormat="1" x14ac:dyDescent="0.2">
      <c r="E1480" s="226"/>
      <c r="F1480" s="226"/>
      <c r="G1480" s="226"/>
      <c r="H1480" s="226"/>
      <c r="I1480" s="226"/>
      <c r="J1480" s="226"/>
      <c r="K1480" s="226"/>
      <c r="L1480" s="226"/>
      <c r="M1480" s="226"/>
      <c r="N1480" s="226"/>
      <c r="O1480" s="226"/>
      <c r="P1480" s="226"/>
      <c r="Q1480" s="226"/>
      <c r="R1480" s="226"/>
      <c r="S1480" s="226"/>
    </row>
    <row r="1481" spans="5:19" s="222" customFormat="1" x14ac:dyDescent="0.2">
      <c r="E1481" s="226"/>
      <c r="F1481" s="226"/>
      <c r="G1481" s="226"/>
      <c r="H1481" s="226"/>
      <c r="I1481" s="226"/>
      <c r="J1481" s="226"/>
      <c r="K1481" s="226"/>
      <c r="L1481" s="226"/>
      <c r="M1481" s="226"/>
      <c r="N1481" s="226"/>
      <c r="O1481" s="226"/>
      <c r="P1481" s="226"/>
      <c r="Q1481" s="226"/>
      <c r="R1481" s="226"/>
      <c r="S1481" s="226"/>
    </row>
    <row r="1482" spans="5:19" s="222" customFormat="1" x14ac:dyDescent="0.2">
      <c r="E1482" s="226"/>
      <c r="F1482" s="226"/>
      <c r="G1482" s="226"/>
      <c r="H1482" s="226"/>
      <c r="I1482" s="226"/>
      <c r="J1482" s="226"/>
      <c r="K1482" s="226"/>
      <c r="L1482" s="226"/>
      <c r="M1482" s="226"/>
      <c r="N1482" s="226"/>
      <c r="O1482" s="226"/>
      <c r="P1482" s="226"/>
      <c r="Q1482" s="226"/>
      <c r="R1482" s="226"/>
      <c r="S1482" s="226"/>
    </row>
    <row r="1483" spans="5:19" s="222" customFormat="1" x14ac:dyDescent="0.2">
      <c r="E1483" s="226"/>
      <c r="F1483" s="226"/>
      <c r="G1483" s="226"/>
      <c r="H1483" s="226"/>
      <c r="I1483" s="226"/>
      <c r="J1483" s="226"/>
      <c r="K1483" s="226"/>
      <c r="L1483" s="226"/>
      <c r="M1483" s="226"/>
      <c r="N1483" s="226"/>
      <c r="O1483" s="226"/>
      <c r="P1483" s="226"/>
      <c r="Q1483" s="226"/>
      <c r="R1483" s="226"/>
      <c r="S1483" s="226"/>
    </row>
    <row r="1484" spans="5:19" s="222" customFormat="1" x14ac:dyDescent="0.2">
      <c r="E1484" s="226"/>
      <c r="F1484" s="226"/>
      <c r="G1484" s="226"/>
      <c r="H1484" s="226"/>
      <c r="I1484" s="226"/>
      <c r="J1484" s="226"/>
      <c r="K1484" s="226"/>
      <c r="L1484" s="226"/>
      <c r="M1484" s="226"/>
      <c r="N1484" s="226"/>
      <c r="O1484" s="226"/>
      <c r="P1484" s="226"/>
      <c r="Q1484" s="226"/>
      <c r="R1484" s="226"/>
      <c r="S1484" s="226"/>
    </row>
    <row r="1485" spans="5:19" s="222" customFormat="1" x14ac:dyDescent="0.2">
      <c r="E1485" s="226"/>
      <c r="F1485" s="226"/>
      <c r="G1485" s="226"/>
      <c r="H1485" s="226"/>
      <c r="I1485" s="226"/>
      <c r="J1485" s="226"/>
      <c r="K1485" s="226"/>
      <c r="L1485" s="226"/>
      <c r="M1485" s="226"/>
      <c r="N1485" s="226"/>
      <c r="O1485" s="226"/>
      <c r="P1485" s="226"/>
      <c r="Q1485" s="226"/>
      <c r="R1485" s="226"/>
      <c r="S1485" s="226"/>
    </row>
    <row r="1486" spans="5:19" s="222" customFormat="1" x14ac:dyDescent="0.2">
      <c r="E1486" s="226"/>
      <c r="F1486" s="226"/>
      <c r="G1486" s="226"/>
      <c r="H1486" s="226"/>
      <c r="I1486" s="226"/>
      <c r="J1486" s="226"/>
      <c r="K1486" s="226"/>
      <c r="L1486" s="226"/>
      <c r="M1486" s="226"/>
      <c r="N1486" s="226"/>
      <c r="O1486" s="226"/>
      <c r="P1486" s="226"/>
      <c r="Q1486" s="226"/>
      <c r="R1486" s="226"/>
      <c r="S1486" s="226"/>
    </row>
    <row r="1487" spans="5:19" s="222" customFormat="1" x14ac:dyDescent="0.2">
      <c r="E1487" s="226"/>
      <c r="F1487" s="226"/>
      <c r="G1487" s="226"/>
      <c r="H1487" s="226"/>
      <c r="I1487" s="226"/>
      <c r="J1487" s="226"/>
      <c r="K1487" s="226"/>
      <c r="L1487" s="226"/>
      <c r="M1487" s="226"/>
      <c r="N1487" s="226"/>
      <c r="O1487" s="226"/>
      <c r="P1487" s="226"/>
      <c r="Q1487" s="226"/>
      <c r="R1487" s="226"/>
      <c r="S1487" s="226"/>
    </row>
    <row r="1488" spans="5:19" s="222" customFormat="1" x14ac:dyDescent="0.2">
      <c r="E1488" s="226"/>
      <c r="F1488" s="226"/>
      <c r="G1488" s="226"/>
      <c r="H1488" s="226"/>
      <c r="I1488" s="226"/>
      <c r="J1488" s="226"/>
      <c r="K1488" s="226"/>
      <c r="L1488" s="226"/>
      <c r="M1488" s="226"/>
      <c r="N1488" s="226"/>
      <c r="O1488" s="226"/>
      <c r="P1488" s="226"/>
      <c r="Q1488" s="226"/>
      <c r="R1488" s="226"/>
      <c r="S1488" s="226"/>
    </row>
    <row r="1489" spans="5:19" s="222" customFormat="1" x14ac:dyDescent="0.2">
      <c r="E1489" s="226"/>
      <c r="F1489" s="226"/>
      <c r="G1489" s="226"/>
      <c r="H1489" s="226"/>
      <c r="I1489" s="226"/>
      <c r="J1489" s="226"/>
      <c r="K1489" s="226"/>
      <c r="L1489" s="226"/>
      <c r="M1489" s="226"/>
      <c r="N1489" s="226"/>
      <c r="O1489" s="226"/>
      <c r="P1489" s="226"/>
      <c r="Q1489" s="226"/>
      <c r="R1489" s="226"/>
      <c r="S1489" s="226"/>
    </row>
    <row r="1490" spans="5:19" s="222" customFormat="1" x14ac:dyDescent="0.2">
      <c r="E1490" s="226"/>
      <c r="F1490" s="226"/>
      <c r="G1490" s="226"/>
      <c r="H1490" s="226"/>
      <c r="I1490" s="226"/>
      <c r="J1490" s="226"/>
      <c r="K1490" s="226"/>
      <c r="L1490" s="226"/>
      <c r="M1490" s="226"/>
      <c r="N1490" s="226"/>
      <c r="O1490" s="226"/>
      <c r="P1490" s="226"/>
      <c r="Q1490" s="226"/>
      <c r="R1490" s="226"/>
      <c r="S1490" s="226"/>
    </row>
    <row r="1491" spans="5:19" s="222" customFormat="1" x14ac:dyDescent="0.2">
      <c r="E1491" s="226"/>
      <c r="F1491" s="226"/>
      <c r="G1491" s="226"/>
      <c r="H1491" s="226"/>
      <c r="I1491" s="226"/>
      <c r="J1491" s="226"/>
      <c r="K1491" s="226"/>
      <c r="L1491" s="226"/>
      <c r="M1491" s="226"/>
      <c r="N1491" s="226"/>
      <c r="O1491" s="226"/>
      <c r="P1491" s="226"/>
      <c r="Q1491" s="226"/>
      <c r="R1491" s="226"/>
      <c r="S1491" s="226"/>
    </row>
    <row r="1492" spans="5:19" s="222" customFormat="1" x14ac:dyDescent="0.2">
      <c r="E1492" s="226"/>
      <c r="F1492" s="226"/>
      <c r="G1492" s="226"/>
      <c r="H1492" s="226"/>
      <c r="I1492" s="226"/>
      <c r="J1492" s="226"/>
      <c r="K1492" s="226"/>
      <c r="L1492" s="226"/>
      <c r="M1492" s="226"/>
      <c r="N1492" s="226"/>
      <c r="O1492" s="226"/>
      <c r="P1492" s="226"/>
      <c r="Q1492" s="226"/>
      <c r="R1492" s="226"/>
      <c r="S1492" s="226"/>
    </row>
    <row r="1493" spans="5:19" s="222" customFormat="1" x14ac:dyDescent="0.2">
      <c r="E1493" s="226"/>
      <c r="F1493" s="226"/>
      <c r="G1493" s="226"/>
      <c r="H1493" s="226"/>
      <c r="I1493" s="226"/>
      <c r="J1493" s="226"/>
      <c r="K1493" s="226"/>
      <c r="L1493" s="226"/>
      <c r="M1493" s="226"/>
      <c r="N1493" s="226"/>
      <c r="O1493" s="226"/>
      <c r="P1493" s="226"/>
      <c r="Q1493" s="226"/>
      <c r="R1493" s="226"/>
      <c r="S1493" s="226"/>
    </row>
    <row r="1494" spans="5:19" s="222" customFormat="1" x14ac:dyDescent="0.2">
      <c r="E1494" s="226"/>
      <c r="F1494" s="226"/>
      <c r="G1494" s="226"/>
      <c r="H1494" s="226"/>
      <c r="I1494" s="226"/>
      <c r="J1494" s="226"/>
      <c r="K1494" s="226"/>
      <c r="L1494" s="226"/>
      <c r="M1494" s="226"/>
      <c r="N1494" s="226"/>
      <c r="O1494" s="226"/>
      <c r="P1494" s="226"/>
      <c r="Q1494" s="226"/>
      <c r="R1494" s="226"/>
      <c r="S1494" s="226"/>
    </row>
    <row r="1495" spans="5:19" s="222" customFormat="1" x14ac:dyDescent="0.2">
      <c r="E1495" s="226"/>
      <c r="F1495" s="226"/>
      <c r="G1495" s="226"/>
      <c r="H1495" s="226"/>
      <c r="I1495" s="226"/>
      <c r="J1495" s="226"/>
      <c r="K1495" s="226"/>
      <c r="L1495" s="226"/>
      <c r="M1495" s="226"/>
      <c r="N1495" s="226"/>
      <c r="O1495" s="226"/>
      <c r="P1495" s="226"/>
      <c r="Q1495" s="226"/>
      <c r="R1495" s="226"/>
      <c r="S1495" s="226"/>
    </row>
    <row r="1496" spans="5:19" s="222" customFormat="1" x14ac:dyDescent="0.2">
      <c r="E1496" s="226"/>
      <c r="F1496" s="226"/>
      <c r="G1496" s="226"/>
      <c r="H1496" s="226"/>
      <c r="I1496" s="226"/>
      <c r="J1496" s="226"/>
      <c r="K1496" s="226"/>
      <c r="L1496" s="226"/>
      <c r="M1496" s="226"/>
      <c r="N1496" s="226"/>
      <c r="O1496" s="226"/>
      <c r="P1496" s="226"/>
      <c r="Q1496" s="226"/>
      <c r="R1496" s="226"/>
      <c r="S1496" s="226"/>
    </row>
    <row r="1497" spans="5:19" s="222" customFormat="1" x14ac:dyDescent="0.2">
      <c r="E1497" s="226"/>
      <c r="F1497" s="226"/>
      <c r="G1497" s="226"/>
      <c r="H1497" s="226"/>
      <c r="I1497" s="226"/>
      <c r="J1497" s="226"/>
      <c r="K1497" s="226"/>
      <c r="L1497" s="226"/>
      <c r="M1497" s="226"/>
      <c r="N1497" s="226"/>
      <c r="O1497" s="226"/>
      <c r="P1497" s="226"/>
      <c r="Q1497" s="226"/>
      <c r="R1497" s="226"/>
      <c r="S1497" s="226"/>
    </row>
    <row r="1498" spans="5:19" s="222" customFormat="1" x14ac:dyDescent="0.2">
      <c r="E1498" s="226"/>
      <c r="F1498" s="226"/>
      <c r="G1498" s="226"/>
      <c r="H1498" s="226"/>
      <c r="I1498" s="226"/>
      <c r="J1498" s="226"/>
      <c r="K1498" s="226"/>
      <c r="L1498" s="226"/>
      <c r="M1498" s="226"/>
      <c r="N1498" s="226"/>
      <c r="O1498" s="226"/>
      <c r="P1498" s="226"/>
      <c r="Q1498" s="226"/>
      <c r="R1498" s="226"/>
      <c r="S1498" s="226"/>
    </row>
    <row r="1499" spans="5:19" s="222" customFormat="1" x14ac:dyDescent="0.2">
      <c r="E1499" s="226"/>
      <c r="F1499" s="226"/>
      <c r="G1499" s="226"/>
      <c r="H1499" s="226"/>
      <c r="I1499" s="226"/>
      <c r="J1499" s="226"/>
      <c r="K1499" s="226"/>
      <c r="L1499" s="226"/>
      <c r="M1499" s="226"/>
      <c r="N1499" s="226"/>
      <c r="O1499" s="226"/>
      <c r="P1499" s="226"/>
      <c r="Q1499" s="226"/>
      <c r="R1499" s="226"/>
      <c r="S1499" s="226"/>
    </row>
    <row r="1500" spans="5:19" s="222" customFormat="1" x14ac:dyDescent="0.2">
      <c r="E1500" s="226"/>
      <c r="F1500" s="226"/>
      <c r="G1500" s="226"/>
      <c r="H1500" s="226"/>
      <c r="I1500" s="226"/>
      <c r="J1500" s="226"/>
      <c r="K1500" s="226"/>
      <c r="L1500" s="226"/>
      <c r="M1500" s="226"/>
      <c r="N1500" s="226"/>
      <c r="O1500" s="226"/>
      <c r="P1500" s="226"/>
      <c r="Q1500" s="226"/>
      <c r="R1500" s="226"/>
      <c r="S1500" s="226"/>
    </row>
    <row r="1501" spans="5:19" s="222" customFormat="1" x14ac:dyDescent="0.2">
      <c r="E1501" s="226"/>
      <c r="F1501" s="226"/>
      <c r="G1501" s="226"/>
      <c r="H1501" s="226"/>
      <c r="I1501" s="226"/>
      <c r="J1501" s="226"/>
      <c r="K1501" s="226"/>
      <c r="L1501" s="226"/>
      <c r="M1501" s="226"/>
      <c r="N1501" s="226"/>
      <c r="O1501" s="226"/>
      <c r="P1501" s="226"/>
      <c r="Q1501" s="226"/>
      <c r="R1501" s="226"/>
      <c r="S1501" s="226"/>
    </row>
    <row r="1502" spans="5:19" s="222" customFormat="1" x14ac:dyDescent="0.2">
      <c r="E1502" s="226"/>
      <c r="F1502" s="226"/>
      <c r="G1502" s="226"/>
      <c r="H1502" s="226"/>
      <c r="I1502" s="226"/>
      <c r="J1502" s="226"/>
      <c r="K1502" s="226"/>
      <c r="L1502" s="226"/>
      <c r="M1502" s="226"/>
      <c r="N1502" s="226"/>
      <c r="O1502" s="226"/>
      <c r="P1502" s="226"/>
      <c r="Q1502" s="226"/>
      <c r="R1502" s="226"/>
      <c r="S1502" s="226"/>
    </row>
    <row r="1503" spans="5:19" s="222" customFormat="1" x14ac:dyDescent="0.2">
      <c r="E1503" s="226"/>
      <c r="F1503" s="226"/>
      <c r="G1503" s="226"/>
      <c r="H1503" s="226"/>
      <c r="I1503" s="226"/>
      <c r="J1503" s="226"/>
      <c r="K1503" s="226"/>
      <c r="L1503" s="226"/>
      <c r="M1503" s="226"/>
      <c r="N1503" s="226"/>
      <c r="O1503" s="226"/>
      <c r="P1503" s="226"/>
      <c r="Q1503" s="226"/>
      <c r="R1503" s="226"/>
      <c r="S1503" s="226"/>
    </row>
    <row r="1504" spans="5:19" s="222" customFormat="1" x14ac:dyDescent="0.2">
      <c r="E1504" s="226"/>
      <c r="F1504" s="226"/>
      <c r="G1504" s="226"/>
      <c r="H1504" s="226"/>
      <c r="I1504" s="226"/>
      <c r="J1504" s="226"/>
      <c r="K1504" s="226"/>
      <c r="L1504" s="226"/>
      <c r="M1504" s="226"/>
      <c r="N1504" s="226"/>
      <c r="O1504" s="226"/>
      <c r="P1504" s="226"/>
      <c r="Q1504" s="226"/>
      <c r="R1504" s="226"/>
      <c r="S1504" s="226"/>
    </row>
    <row r="1505" spans="5:19" s="222" customFormat="1" x14ac:dyDescent="0.2">
      <c r="E1505" s="226"/>
      <c r="F1505" s="226"/>
      <c r="G1505" s="226"/>
      <c r="H1505" s="226"/>
      <c r="I1505" s="226"/>
      <c r="J1505" s="226"/>
      <c r="K1505" s="226"/>
      <c r="L1505" s="226"/>
      <c r="M1505" s="226"/>
      <c r="N1505" s="226"/>
      <c r="O1505" s="226"/>
      <c r="P1505" s="226"/>
      <c r="Q1505" s="226"/>
      <c r="R1505" s="226"/>
      <c r="S1505" s="226"/>
    </row>
    <row r="1506" spans="5:19" s="222" customFormat="1" x14ac:dyDescent="0.2">
      <c r="E1506" s="226"/>
      <c r="F1506" s="226"/>
      <c r="G1506" s="226"/>
      <c r="H1506" s="226"/>
      <c r="I1506" s="226"/>
      <c r="J1506" s="226"/>
      <c r="K1506" s="226"/>
      <c r="L1506" s="226"/>
      <c r="M1506" s="226"/>
      <c r="N1506" s="226"/>
      <c r="O1506" s="226"/>
      <c r="P1506" s="226"/>
      <c r="Q1506" s="226"/>
      <c r="R1506" s="226"/>
      <c r="S1506" s="226"/>
    </row>
    <row r="1507" spans="5:19" s="222" customFormat="1" x14ac:dyDescent="0.2">
      <c r="E1507" s="226"/>
      <c r="F1507" s="226"/>
      <c r="G1507" s="226"/>
      <c r="H1507" s="226"/>
      <c r="I1507" s="226"/>
      <c r="J1507" s="226"/>
      <c r="K1507" s="226"/>
      <c r="L1507" s="226"/>
      <c r="M1507" s="226"/>
      <c r="N1507" s="226"/>
      <c r="O1507" s="226"/>
      <c r="P1507" s="226"/>
      <c r="Q1507" s="226"/>
      <c r="R1507" s="226"/>
      <c r="S1507" s="226"/>
    </row>
    <row r="1508" spans="5:19" s="222" customFormat="1" x14ac:dyDescent="0.2">
      <c r="E1508" s="226"/>
      <c r="F1508" s="226"/>
      <c r="G1508" s="226"/>
      <c r="H1508" s="226"/>
      <c r="I1508" s="226"/>
      <c r="J1508" s="226"/>
      <c r="K1508" s="226"/>
      <c r="L1508" s="226"/>
      <c r="M1508" s="226"/>
      <c r="N1508" s="226"/>
      <c r="O1508" s="226"/>
      <c r="P1508" s="226"/>
      <c r="Q1508" s="226"/>
      <c r="R1508" s="226"/>
      <c r="S1508" s="226"/>
    </row>
    <row r="1509" spans="5:19" s="222" customFormat="1" x14ac:dyDescent="0.2">
      <c r="E1509" s="226"/>
      <c r="F1509" s="226"/>
      <c r="G1509" s="226"/>
      <c r="H1509" s="226"/>
      <c r="I1509" s="226"/>
      <c r="J1509" s="226"/>
      <c r="K1509" s="226"/>
      <c r="L1509" s="226"/>
      <c r="M1509" s="226"/>
      <c r="N1509" s="226"/>
      <c r="O1509" s="226"/>
      <c r="P1509" s="226"/>
      <c r="Q1509" s="226"/>
      <c r="R1509" s="226"/>
      <c r="S1509" s="226"/>
    </row>
    <row r="1510" spans="5:19" s="222" customFormat="1" x14ac:dyDescent="0.2">
      <c r="E1510" s="226"/>
      <c r="F1510" s="226"/>
      <c r="G1510" s="226"/>
      <c r="H1510" s="226"/>
      <c r="I1510" s="226"/>
      <c r="J1510" s="226"/>
      <c r="K1510" s="226"/>
      <c r="L1510" s="226"/>
      <c r="M1510" s="226"/>
      <c r="N1510" s="226"/>
      <c r="O1510" s="226"/>
      <c r="P1510" s="226"/>
      <c r="Q1510" s="226"/>
      <c r="R1510" s="226"/>
      <c r="S1510" s="226"/>
    </row>
    <row r="1511" spans="5:19" s="222" customFormat="1" x14ac:dyDescent="0.2">
      <c r="E1511" s="226"/>
      <c r="F1511" s="226"/>
      <c r="G1511" s="226"/>
      <c r="H1511" s="226"/>
      <c r="I1511" s="226"/>
      <c r="J1511" s="226"/>
      <c r="K1511" s="226"/>
      <c r="L1511" s="226"/>
      <c r="M1511" s="226"/>
      <c r="N1511" s="226"/>
      <c r="O1511" s="226"/>
      <c r="P1511" s="226"/>
      <c r="Q1511" s="226"/>
      <c r="R1511" s="226"/>
      <c r="S1511" s="226"/>
    </row>
    <row r="1512" spans="5:19" s="222" customFormat="1" x14ac:dyDescent="0.2">
      <c r="E1512" s="226"/>
      <c r="F1512" s="226"/>
      <c r="G1512" s="226"/>
      <c r="H1512" s="226"/>
      <c r="I1512" s="226"/>
      <c r="J1512" s="226"/>
      <c r="K1512" s="226"/>
      <c r="L1512" s="226"/>
      <c r="M1512" s="226"/>
      <c r="N1512" s="226"/>
      <c r="O1512" s="226"/>
      <c r="P1512" s="226"/>
      <c r="Q1512" s="226"/>
      <c r="R1512" s="226"/>
      <c r="S1512" s="226"/>
    </row>
    <row r="1513" spans="5:19" s="222" customFormat="1" x14ac:dyDescent="0.2">
      <c r="E1513" s="226"/>
      <c r="F1513" s="226"/>
      <c r="G1513" s="226"/>
      <c r="H1513" s="226"/>
      <c r="I1513" s="226"/>
      <c r="J1513" s="226"/>
      <c r="K1513" s="226"/>
      <c r="L1513" s="226"/>
      <c r="M1513" s="226"/>
      <c r="N1513" s="226"/>
      <c r="O1513" s="226"/>
      <c r="P1513" s="226"/>
      <c r="Q1513" s="226"/>
      <c r="R1513" s="226"/>
      <c r="S1513" s="226"/>
    </row>
    <row r="1514" spans="5:19" s="222" customFormat="1" x14ac:dyDescent="0.2">
      <c r="E1514" s="226"/>
      <c r="F1514" s="226"/>
      <c r="G1514" s="226"/>
      <c r="H1514" s="226"/>
      <c r="I1514" s="226"/>
      <c r="J1514" s="226"/>
      <c r="K1514" s="226"/>
      <c r="L1514" s="226"/>
      <c r="M1514" s="226"/>
      <c r="N1514" s="226"/>
      <c r="O1514" s="226"/>
      <c r="P1514" s="226"/>
      <c r="Q1514" s="226"/>
      <c r="R1514" s="226"/>
      <c r="S1514" s="226"/>
    </row>
    <row r="1515" spans="5:19" s="222" customFormat="1" x14ac:dyDescent="0.2">
      <c r="E1515" s="226"/>
      <c r="F1515" s="226"/>
      <c r="G1515" s="226"/>
      <c r="H1515" s="226"/>
      <c r="I1515" s="226"/>
      <c r="J1515" s="226"/>
      <c r="K1515" s="226"/>
      <c r="L1515" s="226"/>
      <c r="M1515" s="226"/>
      <c r="N1515" s="226"/>
      <c r="O1515" s="226"/>
      <c r="P1515" s="226"/>
      <c r="Q1515" s="226"/>
      <c r="R1515" s="226"/>
      <c r="S1515" s="226"/>
    </row>
    <row r="1516" spans="5:19" s="222" customFormat="1" x14ac:dyDescent="0.2">
      <c r="E1516" s="226"/>
      <c r="F1516" s="226"/>
      <c r="G1516" s="226"/>
      <c r="H1516" s="226"/>
      <c r="I1516" s="226"/>
      <c r="J1516" s="226"/>
      <c r="K1516" s="226"/>
      <c r="L1516" s="226"/>
      <c r="M1516" s="226"/>
      <c r="N1516" s="226"/>
      <c r="O1516" s="226"/>
      <c r="P1516" s="226"/>
      <c r="Q1516" s="226"/>
      <c r="R1516" s="226"/>
      <c r="S1516" s="226"/>
    </row>
    <row r="1517" spans="5:19" s="222" customFormat="1" x14ac:dyDescent="0.2">
      <c r="E1517" s="226"/>
      <c r="F1517" s="226"/>
      <c r="G1517" s="226"/>
      <c r="H1517" s="226"/>
      <c r="I1517" s="226"/>
      <c r="J1517" s="226"/>
      <c r="K1517" s="226"/>
      <c r="L1517" s="226"/>
      <c r="M1517" s="226"/>
      <c r="N1517" s="226"/>
      <c r="O1517" s="226"/>
      <c r="P1517" s="226"/>
      <c r="Q1517" s="226"/>
      <c r="R1517" s="226"/>
      <c r="S1517" s="226"/>
    </row>
    <row r="1518" spans="5:19" s="222" customFormat="1" x14ac:dyDescent="0.2">
      <c r="E1518" s="226"/>
      <c r="F1518" s="226"/>
      <c r="G1518" s="226"/>
      <c r="H1518" s="226"/>
      <c r="I1518" s="226"/>
      <c r="J1518" s="226"/>
      <c r="K1518" s="226"/>
      <c r="L1518" s="226"/>
      <c r="M1518" s="226"/>
      <c r="N1518" s="226"/>
      <c r="O1518" s="226"/>
      <c r="P1518" s="226"/>
      <c r="Q1518" s="226"/>
      <c r="R1518" s="226"/>
      <c r="S1518" s="226"/>
    </row>
    <row r="1519" spans="5:19" s="222" customFormat="1" x14ac:dyDescent="0.2">
      <c r="E1519" s="226"/>
      <c r="F1519" s="226"/>
      <c r="G1519" s="226"/>
      <c r="H1519" s="226"/>
      <c r="I1519" s="226"/>
      <c r="J1519" s="226"/>
      <c r="K1519" s="226"/>
      <c r="L1519" s="226"/>
      <c r="M1519" s="226"/>
      <c r="N1519" s="226"/>
      <c r="O1519" s="226"/>
      <c r="P1519" s="226"/>
      <c r="Q1519" s="226"/>
      <c r="R1519" s="226"/>
      <c r="S1519" s="226"/>
    </row>
    <row r="1520" spans="5:19" s="222" customFormat="1" x14ac:dyDescent="0.2">
      <c r="E1520" s="226"/>
      <c r="F1520" s="226"/>
      <c r="G1520" s="226"/>
      <c r="H1520" s="226"/>
      <c r="I1520" s="226"/>
      <c r="J1520" s="226"/>
      <c r="K1520" s="226"/>
      <c r="L1520" s="226"/>
      <c r="M1520" s="226"/>
      <c r="N1520" s="226"/>
      <c r="O1520" s="226"/>
      <c r="P1520" s="226"/>
      <c r="Q1520" s="226"/>
      <c r="R1520" s="226"/>
      <c r="S1520" s="226"/>
    </row>
    <row r="1521" spans="5:19" s="222" customFormat="1" x14ac:dyDescent="0.2">
      <c r="E1521" s="226"/>
      <c r="F1521" s="226"/>
      <c r="G1521" s="226"/>
      <c r="H1521" s="226"/>
      <c r="I1521" s="226"/>
      <c r="J1521" s="226"/>
      <c r="K1521" s="226"/>
      <c r="L1521" s="226"/>
      <c r="M1521" s="226"/>
      <c r="N1521" s="226"/>
      <c r="O1521" s="226"/>
      <c r="P1521" s="226"/>
      <c r="Q1521" s="226"/>
      <c r="R1521" s="226"/>
      <c r="S1521" s="226"/>
    </row>
    <row r="1522" spans="5:19" s="222" customFormat="1" x14ac:dyDescent="0.2">
      <c r="E1522" s="226"/>
      <c r="F1522" s="226"/>
      <c r="G1522" s="226"/>
      <c r="H1522" s="226"/>
      <c r="I1522" s="226"/>
      <c r="J1522" s="226"/>
      <c r="K1522" s="226"/>
      <c r="L1522" s="226"/>
      <c r="M1522" s="226"/>
      <c r="N1522" s="226"/>
      <c r="O1522" s="226"/>
      <c r="P1522" s="226"/>
      <c r="Q1522" s="226"/>
      <c r="R1522" s="226"/>
      <c r="S1522" s="226"/>
    </row>
    <row r="1523" spans="5:19" s="222" customFormat="1" x14ac:dyDescent="0.2">
      <c r="E1523" s="226"/>
      <c r="F1523" s="226"/>
      <c r="G1523" s="226"/>
      <c r="H1523" s="226"/>
      <c r="I1523" s="226"/>
      <c r="J1523" s="226"/>
      <c r="K1523" s="226"/>
      <c r="L1523" s="226"/>
      <c r="M1523" s="226"/>
      <c r="N1523" s="226"/>
      <c r="O1523" s="226"/>
      <c r="P1523" s="226"/>
      <c r="Q1523" s="226"/>
      <c r="R1523" s="226"/>
      <c r="S1523" s="226"/>
    </row>
    <row r="1524" spans="5:19" s="222" customFormat="1" x14ac:dyDescent="0.2">
      <c r="E1524" s="226"/>
      <c r="F1524" s="226"/>
      <c r="G1524" s="226"/>
      <c r="H1524" s="226"/>
      <c r="I1524" s="226"/>
      <c r="J1524" s="226"/>
      <c r="K1524" s="226"/>
      <c r="L1524" s="226"/>
      <c r="M1524" s="226"/>
      <c r="N1524" s="226"/>
      <c r="O1524" s="226"/>
      <c r="P1524" s="226"/>
      <c r="Q1524" s="226"/>
      <c r="R1524" s="226"/>
      <c r="S1524" s="226"/>
    </row>
    <row r="1525" spans="5:19" s="222" customFormat="1" x14ac:dyDescent="0.2">
      <c r="E1525" s="226"/>
      <c r="F1525" s="226"/>
      <c r="G1525" s="226"/>
      <c r="H1525" s="226"/>
      <c r="I1525" s="226"/>
      <c r="J1525" s="226"/>
      <c r="K1525" s="226"/>
      <c r="L1525" s="226"/>
      <c r="M1525" s="226"/>
      <c r="N1525" s="226"/>
      <c r="O1525" s="226"/>
      <c r="P1525" s="226"/>
      <c r="Q1525" s="226"/>
      <c r="R1525" s="226"/>
      <c r="S1525" s="226"/>
    </row>
    <row r="1526" spans="5:19" s="222" customFormat="1" x14ac:dyDescent="0.2">
      <c r="E1526" s="226"/>
      <c r="F1526" s="226"/>
      <c r="G1526" s="226"/>
      <c r="H1526" s="226"/>
      <c r="I1526" s="226"/>
      <c r="J1526" s="226"/>
      <c r="K1526" s="226"/>
      <c r="L1526" s="226"/>
      <c r="M1526" s="226"/>
      <c r="N1526" s="226"/>
      <c r="O1526" s="226"/>
      <c r="P1526" s="226"/>
      <c r="Q1526" s="226"/>
      <c r="R1526" s="226"/>
      <c r="S1526" s="226"/>
    </row>
    <row r="1527" spans="5:19" s="222" customFormat="1" x14ac:dyDescent="0.2">
      <c r="E1527" s="226"/>
      <c r="F1527" s="226"/>
      <c r="G1527" s="226"/>
      <c r="H1527" s="226"/>
      <c r="I1527" s="226"/>
      <c r="J1527" s="226"/>
      <c r="K1527" s="226"/>
      <c r="L1527" s="226"/>
      <c r="M1527" s="226"/>
      <c r="N1527" s="226"/>
      <c r="O1527" s="226"/>
      <c r="P1527" s="226"/>
      <c r="Q1527" s="226"/>
      <c r="R1527" s="226"/>
      <c r="S1527" s="226"/>
    </row>
    <row r="1528" spans="5:19" s="222" customFormat="1" x14ac:dyDescent="0.2">
      <c r="E1528" s="226"/>
      <c r="F1528" s="226"/>
      <c r="G1528" s="226"/>
      <c r="H1528" s="226"/>
      <c r="I1528" s="226"/>
      <c r="J1528" s="226"/>
      <c r="K1528" s="226"/>
      <c r="L1528" s="226"/>
      <c r="M1528" s="226"/>
      <c r="N1528" s="226"/>
      <c r="O1528" s="226"/>
      <c r="P1528" s="226"/>
      <c r="Q1528" s="226"/>
      <c r="R1528" s="226"/>
      <c r="S1528" s="226"/>
    </row>
    <row r="1529" spans="5:19" s="222" customFormat="1" x14ac:dyDescent="0.2">
      <c r="E1529" s="226"/>
      <c r="F1529" s="226"/>
      <c r="G1529" s="226"/>
      <c r="H1529" s="226"/>
      <c r="I1529" s="226"/>
      <c r="J1529" s="226"/>
      <c r="K1529" s="226"/>
      <c r="L1529" s="226"/>
      <c r="M1529" s="226"/>
      <c r="N1529" s="226"/>
      <c r="O1529" s="226"/>
      <c r="P1529" s="226"/>
      <c r="Q1529" s="226"/>
      <c r="R1529" s="226"/>
      <c r="S1529" s="226"/>
    </row>
    <row r="1530" spans="5:19" s="222" customFormat="1" x14ac:dyDescent="0.2">
      <c r="E1530" s="226"/>
      <c r="F1530" s="226"/>
      <c r="G1530" s="226"/>
      <c r="H1530" s="226"/>
      <c r="I1530" s="226"/>
      <c r="J1530" s="226"/>
      <c r="K1530" s="226"/>
      <c r="L1530" s="226"/>
      <c r="M1530" s="226"/>
      <c r="N1530" s="226"/>
      <c r="O1530" s="226"/>
      <c r="P1530" s="226"/>
      <c r="Q1530" s="226"/>
      <c r="R1530" s="226"/>
      <c r="S1530" s="226"/>
    </row>
    <row r="1531" spans="5:19" s="222" customFormat="1" x14ac:dyDescent="0.2">
      <c r="E1531" s="226"/>
      <c r="F1531" s="226"/>
      <c r="G1531" s="226"/>
      <c r="H1531" s="226"/>
      <c r="I1531" s="226"/>
      <c r="J1531" s="226"/>
      <c r="K1531" s="226"/>
      <c r="L1531" s="226"/>
      <c r="M1531" s="226"/>
      <c r="N1531" s="226"/>
      <c r="O1531" s="226"/>
      <c r="P1531" s="226"/>
      <c r="Q1531" s="226"/>
      <c r="R1531" s="226"/>
      <c r="S1531" s="226"/>
    </row>
    <row r="1532" spans="5:19" s="222" customFormat="1" x14ac:dyDescent="0.2">
      <c r="E1532" s="226"/>
      <c r="F1532" s="226"/>
      <c r="G1532" s="226"/>
      <c r="H1532" s="226"/>
      <c r="I1532" s="226"/>
      <c r="J1532" s="226"/>
      <c r="K1532" s="226"/>
      <c r="L1532" s="226"/>
      <c r="M1532" s="226"/>
      <c r="N1532" s="226"/>
      <c r="O1532" s="226"/>
      <c r="P1532" s="226"/>
      <c r="Q1532" s="226"/>
      <c r="R1532" s="226"/>
      <c r="S1532" s="226"/>
    </row>
    <row r="1533" spans="5:19" s="222" customFormat="1" x14ac:dyDescent="0.2">
      <c r="E1533" s="226"/>
      <c r="F1533" s="226"/>
      <c r="G1533" s="226"/>
      <c r="H1533" s="226"/>
      <c r="I1533" s="226"/>
      <c r="J1533" s="226"/>
      <c r="K1533" s="226"/>
      <c r="L1533" s="226"/>
      <c r="M1533" s="226"/>
      <c r="N1533" s="226"/>
      <c r="O1533" s="226"/>
      <c r="P1533" s="226"/>
      <c r="Q1533" s="226"/>
      <c r="R1533" s="226"/>
      <c r="S1533" s="226"/>
    </row>
    <row r="1534" spans="5:19" s="222" customFormat="1" x14ac:dyDescent="0.2">
      <c r="E1534" s="226"/>
      <c r="F1534" s="226"/>
      <c r="G1534" s="226"/>
      <c r="H1534" s="226"/>
      <c r="I1534" s="226"/>
      <c r="J1534" s="226"/>
      <c r="K1534" s="226"/>
      <c r="L1534" s="226"/>
      <c r="M1534" s="226"/>
      <c r="N1534" s="226"/>
      <c r="O1534" s="226"/>
      <c r="P1534" s="226"/>
      <c r="Q1534" s="226"/>
      <c r="R1534" s="226"/>
      <c r="S1534" s="226"/>
    </row>
    <row r="1535" spans="5:19" s="222" customFormat="1" x14ac:dyDescent="0.2">
      <c r="E1535" s="226"/>
      <c r="F1535" s="226"/>
      <c r="G1535" s="226"/>
      <c r="H1535" s="226"/>
      <c r="I1535" s="226"/>
      <c r="J1535" s="226"/>
      <c r="K1535" s="226"/>
      <c r="L1535" s="226"/>
      <c r="M1535" s="226"/>
      <c r="N1535" s="226"/>
      <c r="O1535" s="226"/>
      <c r="P1535" s="226"/>
      <c r="Q1535" s="226"/>
      <c r="R1535" s="226"/>
      <c r="S1535" s="226"/>
    </row>
    <row r="1536" spans="5:19" s="222" customFormat="1" x14ac:dyDescent="0.2">
      <c r="E1536" s="226"/>
      <c r="F1536" s="226"/>
      <c r="G1536" s="226"/>
      <c r="H1536" s="226"/>
      <c r="I1536" s="226"/>
      <c r="J1536" s="226"/>
      <c r="K1536" s="226"/>
      <c r="L1536" s="226"/>
      <c r="M1536" s="226"/>
      <c r="N1536" s="226"/>
      <c r="O1536" s="226"/>
      <c r="P1536" s="226"/>
      <c r="Q1536" s="226"/>
      <c r="R1536" s="226"/>
      <c r="S1536" s="226"/>
    </row>
    <row r="1537" spans="5:19" s="222" customFormat="1" x14ac:dyDescent="0.2">
      <c r="E1537" s="226"/>
      <c r="F1537" s="226"/>
      <c r="G1537" s="226"/>
      <c r="H1537" s="226"/>
      <c r="I1537" s="226"/>
      <c r="J1537" s="226"/>
      <c r="K1537" s="226"/>
      <c r="L1537" s="226"/>
      <c r="M1537" s="226"/>
      <c r="N1537" s="226"/>
      <c r="O1537" s="226"/>
      <c r="P1537" s="226"/>
      <c r="Q1537" s="226"/>
      <c r="R1537" s="226"/>
      <c r="S1537" s="226"/>
    </row>
    <row r="1538" spans="5:19" s="222" customFormat="1" x14ac:dyDescent="0.2">
      <c r="E1538" s="226"/>
      <c r="F1538" s="226"/>
      <c r="G1538" s="226"/>
      <c r="H1538" s="226"/>
      <c r="I1538" s="226"/>
      <c r="J1538" s="226"/>
      <c r="K1538" s="226"/>
      <c r="L1538" s="226"/>
      <c r="M1538" s="226"/>
      <c r="N1538" s="226"/>
      <c r="O1538" s="226"/>
      <c r="P1538" s="226"/>
      <c r="Q1538" s="226"/>
      <c r="R1538" s="226"/>
      <c r="S1538" s="226"/>
    </row>
    <row r="1539" spans="5:19" s="222" customFormat="1" x14ac:dyDescent="0.2">
      <c r="E1539" s="226"/>
      <c r="F1539" s="226"/>
      <c r="G1539" s="226"/>
      <c r="H1539" s="226"/>
      <c r="I1539" s="226"/>
      <c r="J1539" s="226"/>
      <c r="K1539" s="226"/>
      <c r="L1539" s="226"/>
      <c r="M1539" s="226"/>
      <c r="N1539" s="226"/>
      <c r="O1539" s="226"/>
      <c r="P1539" s="226"/>
      <c r="Q1539" s="226"/>
      <c r="R1539" s="226"/>
      <c r="S1539" s="226"/>
    </row>
    <row r="1540" spans="5:19" s="222" customFormat="1" x14ac:dyDescent="0.2">
      <c r="E1540" s="226"/>
      <c r="F1540" s="226"/>
      <c r="G1540" s="226"/>
      <c r="H1540" s="226"/>
      <c r="I1540" s="226"/>
      <c r="J1540" s="226"/>
      <c r="K1540" s="226"/>
      <c r="L1540" s="226"/>
      <c r="M1540" s="226"/>
      <c r="N1540" s="226"/>
      <c r="O1540" s="226"/>
      <c r="P1540" s="226"/>
      <c r="Q1540" s="226"/>
      <c r="R1540" s="226"/>
      <c r="S1540" s="226"/>
    </row>
    <row r="1541" spans="5:19" s="222" customFormat="1" x14ac:dyDescent="0.2">
      <c r="E1541" s="226"/>
      <c r="F1541" s="226"/>
      <c r="G1541" s="226"/>
      <c r="H1541" s="226"/>
      <c r="I1541" s="226"/>
      <c r="J1541" s="226"/>
      <c r="K1541" s="226"/>
      <c r="L1541" s="226"/>
      <c r="M1541" s="226"/>
      <c r="N1541" s="226"/>
      <c r="O1541" s="226"/>
      <c r="P1541" s="226"/>
      <c r="Q1541" s="226"/>
      <c r="R1541" s="226"/>
      <c r="S1541" s="226"/>
    </row>
    <row r="1542" spans="5:19" s="222" customFormat="1" x14ac:dyDescent="0.2">
      <c r="E1542" s="226"/>
      <c r="F1542" s="226"/>
      <c r="G1542" s="226"/>
      <c r="H1542" s="226"/>
      <c r="I1542" s="226"/>
      <c r="J1542" s="226"/>
      <c r="K1542" s="226"/>
      <c r="L1542" s="226"/>
      <c r="M1542" s="226"/>
      <c r="N1542" s="226"/>
      <c r="O1542" s="226"/>
      <c r="P1542" s="226"/>
      <c r="Q1542" s="226"/>
      <c r="R1542" s="226"/>
      <c r="S1542" s="226"/>
    </row>
    <row r="1543" spans="5:19" s="222" customFormat="1" x14ac:dyDescent="0.2">
      <c r="E1543" s="226"/>
      <c r="F1543" s="226"/>
      <c r="G1543" s="226"/>
      <c r="H1543" s="226"/>
      <c r="I1543" s="226"/>
      <c r="J1543" s="226"/>
      <c r="K1543" s="226"/>
      <c r="L1543" s="226"/>
      <c r="M1543" s="226"/>
      <c r="N1543" s="226"/>
      <c r="O1543" s="226"/>
      <c r="P1543" s="226"/>
      <c r="Q1543" s="226"/>
      <c r="R1543" s="226"/>
      <c r="S1543" s="226"/>
    </row>
    <row r="1544" spans="5:19" s="222" customFormat="1" x14ac:dyDescent="0.2">
      <c r="E1544" s="226"/>
      <c r="F1544" s="226"/>
      <c r="G1544" s="226"/>
      <c r="H1544" s="226"/>
      <c r="I1544" s="226"/>
      <c r="J1544" s="226"/>
      <c r="K1544" s="226"/>
      <c r="L1544" s="226"/>
      <c r="M1544" s="226"/>
      <c r="N1544" s="226"/>
      <c r="O1544" s="226"/>
      <c r="P1544" s="226"/>
      <c r="Q1544" s="226"/>
      <c r="R1544" s="226"/>
      <c r="S1544" s="226"/>
    </row>
    <row r="1545" spans="5:19" s="222" customFormat="1" x14ac:dyDescent="0.2">
      <c r="E1545" s="226"/>
      <c r="F1545" s="226"/>
      <c r="G1545" s="226"/>
      <c r="H1545" s="226"/>
      <c r="I1545" s="226"/>
      <c r="J1545" s="226"/>
      <c r="K1545" s="226"/>
      <c r="L1545" s="226"/>
      <c r="M1545" s="226"/>
      <c r="N1545" s="226"/>
      <c r="O1545" s="226"/>
      <c r="P1545" s="226"/>
      <c r="Q1545" s="226"/>
      <c r="R1545" s="226"/>
      <c r="S1545" s="226"/>
    </row>
    <row r="1546" spans="5:19" s="222" customFormat="1" x14ac:dyDescent="0.2">
      <c r="E1546" s="226"/>
      <c r="F1546" s="226"/>
      <c r="G1546" s="226"/>
      <c r="H1546" s="226"/>
      <c r="I1546" s="226"/>
      <c r="J1546" s="226"/>
      <c r="K1546" s="226"/>
      <c r="L1546" s="226"/>
      <c r="M1546" s="226"/>
      <c r="N1546" s="226"/>
      <c r="O1546" s="226"/>
      <c r="P1546" s="226"/>
      <c r="Q1546" s="226"/>
      <c r="R1546" s="226"/>
      <c r="S1546" s="226"/>
    </row>
    <row r="1547" spans="5:19" s="222" customFormat="1" x14ac:dyDescent="0.2">
      <c r="E1547" s="226"/>
      <c r="F1547" s="226"/>
      <c r="G1547" s="226"/>
      <c r="H1547" s="226"/>
      <c r="I1547" s="226"/>
      <c r="J1547" s="226"/>
      <c r="K1547" s="226"/>
      <c r="L1547" s="226"/>
      <c r="M1547" s="226"/>
      <c r="N1547" s="226"/>
      <c r="O1547" s="226"/>
      <c r="P1547" s="226"/>
      <c r="Q1547" s="226"/>
      <c r="R1547" s="226"/>
      <c r="S1547" s="226"/>
    </row>
    <row r="1548" spans="5:19" s="222" customFormat="1" x14ac:dyDescent="0.2">
      <c r="E1548" s="226"/>
      <c r="F1548" s="226"/>
      <c r="G1548" s="226"/>
      <c r="H1548" s="226"/>
      <c r="I1548" s="226"/>
      <c r="J1548" s="226"/>
      <c r="K1548" s="226"/>
      <c r="L1548" s="226"/>
      <c r="M1548" s="226"/>
      <c r="N1548" s="226"/>
      <c r="O1548" s="226"/>
      <c r="P1548" s="226"/>
      <c r="Q1548" s="226"/>
      <c r="R1548" s="226"/>
      <c r="S1548" s="226"/>
    </row>
    <row r="1549" spans="5:19" s="222" customFormat="1" x14ac:dyDescent="0.2">
      <c r="E1549" s="226"/>
      <c r="F1549" s="226"/>
      <c r="G1549" s="226"/>
      <c r="H1549" s="226"/>
      <c r="I1549" s="226"/>
      <c r="J1549" s="226"/>
      <c r="K1549" s="226"/>
      <c r="L1549" s="226"/>
      <c r="M1549" s="226"/>
      <c r="N1549" s="226"/>
      <c r="O1549" s="226"/>
      <c r="P1549" s="226"/>
      <c r="Q1549" s="226"/>
      <c r="R1549" s="226"/>
      <c r="S1549" s="226"/>
    </row>
    <row r="1550" spans="5:19" s="222" customFormat="1" x14ac:dyDescent="0.2">
      <c r="E1550" s="226"/>
      <c r="F1550" s="226"/>
      <c r="G1550" s="226"/>
      <c r="H1550" s="226"/>
      <c r="I1550" s="226"/>
      <c r="J1550" s="226"/>
      <c r="K1550" s="226"/>
      <c r="L1550" s="226"/>
      <c r="M1550" s="226"/>
      <c r="N1550" s="226"/>
      <c r="O1550" s="226"/>
      <c r="P1550" s="226"/>
      <c r="Q1550" s="226"/>
      <c r="R1550" s="226"/>
      <c r="S1550" s="226"/>
    </row>
    <row r="1551" spans="5:19" s="222" customFormat="1" x14ac:dyDescent="0.2">
      <c r="E1551" s="226"/>
      <c r="F1551" s="226"/>
      <c r="G1551" s="226"/>
      <c r="H1551" s="226"/>
      <c r="I1551" s="226"/>
      <c r="J1551" s="226"/>
      <c r="K1551" s="226"/>
      <c r="L1551" s="226"/>
      <c r="M1551" s="226"/>
      <c r="N1551" s="226"/>
      <c r="O1551" s="226"/>
      <c r="P1551" s="226"/>
      <c r="Q1551" s="226"/>
      <c r="R1551" s="226"/>
      <c r="S1551" s="226"/>
    </row>
    <row r="1552" spans="5:19" s="222" customFormat="1" x14ac:dyDescent="0.2">
      <c r="E1552" s="226"/>
      <c r="F1552" s="226"/>
      <c r="G1552" s="226"/>
      <c r="H1552" s="226"/>
      <c r="I1552" s="226"/>
      <c r="J1552" s="226"/>
      <c r="K1552" s="226"/>
      <c r="L1552" s="226"/>
      <c r="M1552" s="226"/>
      <c r="N1552" s="226"/>
      <c r="O1552" s="226"/>
      <c r="P1552" s="226"/>
      <c r="Q1552" s="226"/>
      <c r="R1552" s="226"/>
      <c r="S1552" s="226"/>
    </row>
    <row r="1553" spans="5:19" s="222" customFormat="1" x14ac:dyDescent="0.2">
      <c r="E1553" s="226"/>
      <c r="F1553" s="226"/>
      <c r="G1553" s="226"/>
      <c r="H1553" s="226"/>
      <c r="I1553" s="226"/>
      <c r="J1553" s="226"/>
      <c r="K1553" s="226"/>
      <c r="L1553" s="226"/>
      <c r="M1553" s="226"/>
      <c r="N1553" s="226"/>
      <c r="O1553" s="226"/>
      <c r="P1553" s="226"/>
      <c r="Q1553" s="226"/>
      <c r="R1553" s="226"/>
      <c r="S1553" s="226"/>
    </row>
    <row r="1554" spans="5:19" s="222" customFormat="1" x14ac:dyDescent="0.2">
      <c r="E1554" s="226"/>
      <c r="F1554" s="226"/>
      <c r="G1554" s="226"/>
      <c r="H1554" s="226"/>
      <c r="I1554" s="226"/>
      <c r="J1554" s="226"/>
      <c r="K1554" s="226"/>
      <c r="L1554" s="226"/>
      <c r="M1554" s="226"/>
      <c r="N1554" s="226"/>
      <c r="O1554" s="226"/>
      <c r="P1554" s="226"/>
      <c r="Q1554" s="226"/>
      <c r="R1554" s="226"/>
      <c r="S1554" s="226"/>
    </row>
    <row r="1555" spans="5:19" s="222" customFormat="1" x14ac:dyDescent="0.2">
      <c r="E1555" s="226"/>
      <c r="F1555" s="226"/>
      <c r="G1555" s="226"/>
      <c r="H1555" s="226"/>
      <c r="I1555" s="226"/>
      <c r="J1555" s="226"/>
      <c r="K1555" s="226"/>
      <c r="L1555" s="226"/>
      <c r="M1555" s="226"/>
      <c r="N1555" s="226"/>
      <c r="O1555" s="226"/>
      <c r="P1555" s="226"/>
      <c r="Q1555" s="226"/>
      <c r="R1555" s="226"/>
      <c r="S1555" s="226"/>
    </row>
    <row r="1556" spans="5:19" s="222" customFormat="1" x14ac:dyDescent="0.2">
      <c r="E1556" s="226"/>
      <c r="F1556" s="226"/>
      <c r="G1556" s="226"/>
      <c r="H1556" s="226"/>
      <c r="I1556" s="226"/>
      <c r="J1556" s="226"/>
      <c r="K1556" s="226"/>
      <c r="L1556" s="226"/>
      <c r="M1556" s="226"/>
      <c r="N1556" s="226"/>
      <c r="O1556" s="226"/>
      <c r="P1556" s="226"/>
      <c r="Q1556" s="226"/>
      <c r="R1556" s="226"/>
      <c r="S1556" s="226"/>
    </row>
    <row r="1557" spans="5:19" s="222" customFormat="1" x14ac:dyDescent="0.2">
      <c r="E1557" s="226"/>
      <c r="F1557" s="226"/>
      <c r="G1557" s="226"/>
      <c r="H1557" s="226"/>
      <c r="I1557" s="226"/>
      <c r="J1557" s="226"/>
      <c r="K1557" s="226"/>
      <c r="L1557" s="226"/>
      <c r="M1557" s="226"/>
      <c r="N1557" s="226"/>
      <c r="O1557" s="226"/>
      <c r="P1557" s="226"/>
      <c r="Q1557" s="226"/>
      <c r="R1557" s="226"/>
      <c r="S1557" s="226"/>
    </row>
    <row r="1558" spans="5:19" s="222" customFormat="1" x14ac:dyDescent="0.2">
      <c r="E1558" s="226"/>
      <c r="F1558" s="226"/>
      <c r="G1558" s="226"/>
      <c r="H1558" s="226"/>
      <c r="I1558" s="226"/>
      <c r="J1558" s="226"/>
      <c r="K1558" s="226"/>
      <c r="L1558" s="226"/>
      <c r="M1558" s="226"/>
      <c r="N1558" s="226"/>
      <c r="O1558" s="226"/>
      <c r="P1558" s="226"/>
      <c r="Q1558" s="226"/>
      <c r="R1558" s="226"/>
      <c r="S1558" s="226"/>
    </row>
    <row r="1559" spans="5:19" s="222" customFormat="1" x14ac:dyDescent="0.2">
      <c r="E1559" s="226"/>
      <c r="F1559" s="226"/>
      <c r="G1559" s="226"/>
      <c r="H1559" s="226"/>
      <c r="I1559" s="226"/>
      <c r="J1559" s="226"/>
      <c r="K1559" s="226"/>
      <c r="L1559" s="226"/>
      <c r="M1559" s="226"/>
      <c r="N1559" s="226"/>
      <c r="O1559" s="226"/>
      <c r="P1559" s="226"/>
      <c r="Q1559" s="226"/>
      <c r="R1559" s="226"/>
      <c r="S1559" s="226"/>
    </row>
    <row r="1560" spans="5:19" s="222" customFormat="1" x14ac:dyDescent="0.2">
      <c r="E1560" s="226"/>
      <c r="F1560" s="226"/>
      <c r="G1560" s="226"/>
      <c r="H1560" s="226"/>
      <c r="I1560" s="226"/>
      <c r="J1560" s="226"/>
      <c r="K1560" s="226"/>
      <c r="L1560" s="226"/>
      <c r="M1560" s="226"/>
      <c r="N1560" s="226"/>
      <c r="O1560" s="226"/>
      <c r="P1560" s="226"/>
      <c r="Q1560" s="226"/>
      <c r="R1560" s="226"/>
      <c r="S1560" s="226"/>
    </row>
    <row r="1561" spans="5:19" s="222" customFormat="1" x14ac:dyDescent="0.2">
      <c r="E1561" s="226"/>
      <c r="F1561" s="226"/>
      <c r="G1561" s="226"/>
      <c r="H1561" s="226"/>
      <c r="I1561" s="226"/>
      <c r="J1561" s="226"/>
      <c r="K1561" s="226"/>
      <c r="L1561" s="226"/>
      <c r="M1561" s="226"/>
      <c r="N1561" s="226"/>
      <c r="O1561" s="226"/>
      <c r="P1561" s="226"/>
      <c r="Q1561" s="226"/>
      <c r="R1561" s="226"/>
      <c r="S1561" s="226"/>
    </row>
    <row r="1562" spans="5:19" s="222" customFormat="1" x14ac:dyDescent="0.2">
      <c r="E1562" s="226"/>
      <c r="F1562" s="226"/>
      <c r="G1562" s="226"/>
      <c r="H1562" s="226"/>
      <c r="I1562" s="226"/>
      <c r="J1562" s="226"/>
      <c r="K1562" s="226"/>
      <c r="L1562" s="226"/>
      <c r="M1562" s="226"/>
      <c r="N1562" s="226"/>
      <c r="O1562" s="226"/>
      <c r="P1562" s="226"/>
      <c r="Q1562" s="226"/>
      <c r="R1562" s="226"/>
      <c r="S1562" s="226"/>
    </row>
    <row r="1563" spans="5:19" s="222" customFormat="1" x14ac:dyDescent="0.2">
      <c r="E1563" s="226"/>
      <c r="F1563" s="226"/>
      <c r="G1563" s="226"/>
      <c r="H1563" s="226"/>
      <c r="I1563" s="226"/>
      <c r="J1563" s="226"/>
      <c r="K1563" s="226"/>
      <c r="L1563" s="226"/>
      <c r="M1563" s="226"/>
      <c r="N1563" s="226"/>
      <c r="O1563" s="226"/>
      <c r="P1563" s="226"/>
      <c r="Q1563" s="226"/>
      <c r="R1563" s="226"/>
      <c r="S1563" s="226"/>
    </row>
    <row r="1564" spans="5:19" s="222" customFormat="1" x14ac:dyDescent="0.2">
      <c r="E1564" s="226"/>
      <c r="F1564" s="226"/>
      <c r="G1564" s="226"/>
      <c r="H1564" s="226"/>
      <c r="I1564" s="226"/>
      <c r="J1564" s="226"/>
      <c r="K1564" s="226"/>
      <c r="L1564" s="226"/>
      <c r="M1564" s="226"/>
      <c r="N1564" s="226"/>
      <c r="O1564" s="226"/>
      <c r="P1564" s="226"/>
      <c r="Q1564" s="226"/>
      <c r="R1564" s="226"/>
      <c r="S1564" s="226"/>
    </row>
    <row r="1565" spans="5:19" s="222" customFormat="1" x14ac:dyDescent="0.2">
      <c r="E1565" s="226"/>
      <c r="F1565" s="226"/>
      <c r="G1565" s="226"/>
      <c r="H1565" s="226"/>
      <c r="I1565" s="226"/>
      <c r="J1565" s="226"/>
      <c r="K1565" s="226"/>
      <c r="L1565" s="226"/>
      <c r="M1565" s="226"/>
      <c r="N1565" s="226"/>
      <c r="O1565" s="226"/>
      <c r="P1565" s="226"/>
      <c r="Q1565" s="226"/>
      <c r="R1565" s="226"/>
      <c r="S1565" s="226"/>
    </row>
    <row r="1566" spans="5:19" s="222" customFormat="1" x14ac:dyDescent="0.2">
      <c r="E1566" s="226"/>
      <c r="F1566" s="226"/>
      <c r="G1566" s="226"/>
      <c r="H1566" s="226"/>
      <c r="I1566" s="226"/>
      <c r="J1566" s="226"/>
      <c r="K1566" s="226"/>
      <c r="L1566" s="226"/>
      <c r="M1566" s="226"/>
      <c r="N1566" s="226"/>
      <c r="O1566" s="226"/>
      <c r="P1566" s="226"/>
      <c r="Q1566" s="226"/>
      <c r="R1566" s="226"/>
      <c r="S1566" s="226"/>
    </row>
    <row r="1567" spans="5:19" s="222" customFormat="1" x14ac:dyDescent="0.2">
      <c r="E1567" s="226"/>
      <c r="F1567" s="226"/>
      <c r="G1567" s="226"/>
      <c r="H1567" s="226"/>
      <c r="I1567" s="226"/>
      <c r="J1567" s="226"/>
      <c r="K1567" s="226"/>
      <c r="L1567" s="226"/>
      <c r="M1567" s="226"/>
      <c r="N1567" s="226"/>
      <c r="O1567" s="226"/>
      <c r="P1567" s="226"/>
      <c r="Q1567" s="226"/>
      <c r="R1567" s="226"/>
      <c r="S1567" s="226"/>
    </row>
    <row r="1568" spans="5:19" s="222" customFormat="1" x14ac:dyDescent="0.2">
      <c r="E1568" s="226"/>
      <c r="F1568" s="226"/>
      <c r="G1568" s="226"/>
      <c r="H1568" s="226"/>
      <c r="I1568" s="226"/>
      <c r="J1568" s="226"/>
      <c r="K1568" s="226"/>
      <c r="L1568" s="226"/>
      <c r="M1568" s="226"/>
      <c r="N1568" s="226"/>
      <c r="O1568" s="226"/>
      <c r="P1568" s="226"/>
      <c r="Q1568" s="226"/>
      <c r="R1568" s="226"/>
      <c r="S1568" s="226"/>
    </row>
    <row r="1569" spans="5:19" s="222" customFormat="1" x14ac:dyDescent="0.2">
      <c r="E1569" s="226"/>
      <c r="F1569" s="226"/>
      <c r="G1569" s="226"/>
      <c r="H1569" s="226"/>
      <c r="I1569" s="226"/>
      <c r="J1569" s="226"/>
      <c r="K1569" s="226"/>
      <c r="L1569" s="226"/>
      <c r="M1569" s="226"/>
      <c r="N1569" s="226"/>
      <c r="O1569" s="226"/>
      <c r="P1569" s="226"/>
      <c r="Q1569" s="226"/>
      <c r="R1569" s="226"/>
      <c r="S1569" s="226"/>
    </row>
    <row r="1570" spans="5:19" s="222" customFormat="1" x14ac:dyDescent="0.2">
      <c r="E1570" s="226"/>
      <c r="F1570" s="226"/>
      <c r="G1570" s="226"/>
      <c r="H1570" s="226"/>
      <c r="I1570" s="226"/>
      <c r="J1570" s="226"/>
      <c r="K1570" s="226"/>
      <c r="L1570" s="226"/>
      <c r="M1570" s="226"/>
      <c r="N1570" s="226"/>
      <c r="O1570" s="226"/>
      <c r="P1570" s="226"/>
      <c r="Q1570" s="226"/>
      <c r="R1570" s="226"/>
      <c r="S1570" s="226"/>
    </row>
    <row r="1571" spans="5:19" s="222" customFormat="1" x14ac:dyDescent="0.2">
      <c r="E1571" s="226"/>
      <c r="F1571" s="226"/>
      <c r="G1571" s="226"/>
      <c r="H1571" s="226"/>
      <c r="I1571" s="226"/>
      <c r="J1571" s="226"/>
      <c r="K1571" s="226"/>
      <c r="L1571" s="226"/>
      <c r="M1571" s="226"/>
      <c r="N1571" s="226"/>
      <c r="O1571" s="226"/>
      <c r="P1571" s="226"/>
      <c r="Q1571" s="226"/>
      <c r="R1571" s="226"/>
      <c r="S1571" s="226"/>
    </row>
    <row r="1572" spans="5:19" s="222" customFormat="1" x14ac:dyDescent="0.2">
      <c r="E1572" s="226"/>
      <c r="F1572" s="226"/>
      <c r="G1572" s="226"/>
      <c r="H1572" s="226"/>
      <c r="I1572" s="226"/>
      <c r="J1572" s="226"/>
      <c r="K1572" s="226"/>
      <c r="L1572" s="226"/>
      <c r="M1572" s="226"/>
      <c r="N1572" s="226"/>
      <c r="O1572" s="226"/>
      <c r="P1572" s="226"/>
      <c r="Q1572" s="226"/>
      <c r="R1572" s="226"/>
      <c r="S1572" s="226"/>
    </row>
    <row r="1573" spans="5:19" s="222" customFormat="1" x14ac:dyDescent="0.2">
      <c r="E1573" s="226"/>
      <c r="F1573" s="226"/>
      <c r="G1573" s="226"/>
      <c r="H1573" s="226"/>
      <c r="I1573" s="226"/>
      <c r="J1573" s="226"/>
      <c r="K1573" s="226"/>
      <c r="L1573" s="226"/>
      <c r="M1573" s="226"/>
      <c r="N1573" s="226"/>
      <c r="O1573" s="226"/>
      <c r="P1573" s="226"/>
      <c r="Q1573" s="226"/>
      <c r="R1573" s="226"/>
      <c r="S1573" s="226"/>
    </row>
    <row r="1574" spans="5:19" s="222" customFormat="1" x14ac:dyDescent="0.2">
      <c r="E1574" s="226"/>
      <c r="F1574" s="226"/>
      <c r="G1574" s="226"/>
      <c r="H1574" s="226"/>
      <c r="I1574" s="226"/>
      <c r="J1574" s="226"/>
      <c r="K1574" s="226"/>
      <c r="L1574" s="226"/>
      <c r="M1574" s="226"/>
      <c r="N1574" s="226"/>
      <c r="O1574" s="226"/>
      <c r="P1574" s="226"/>
      <c r="Q1574" s="226"/>
      <c r="R1574" s="226"/>
      <c r="S1574" s="226"/>
    </row>
    <row r="1575" spans="5:19" s="222" customFormat="1" x14ac:dyDescent="0.2">
      <c r="E1575" s="226"/>
      <c r="F1575" s="226"/>
      <c r="G1575" s="226"/>
      <c r="H1575" s="226"/>
      <c r="I1575" s="226"/>
      <c r="J1575" s="226"/>
      <c r="K1575" s="226"/>
      <c r="L1575" s="226"/>
      <c r="M1575" s="226"/>
      <c r="N1575" s="226"/>
      <c r="O1575" s="226"/>
      <c r="P1575" s="226"/>
      <c r="Q1575" s="226"/>
      <c r="R1575" s="226"/>
      <c r="S1575" s="226"/>
    </row>
    <row r="1576" spans="5:19" s="222" customFormat="1" x14ac:dyDescent="0.2">
      <c r="E1576" s="226"/>
      <c r="F1576" s="226"/>
      <c r="G1576" s="226"/>
      <c r="H1576" s="226"/>
      <c r="I1576" s="226"/>
      <c r="J1576" s="226"/>
      <c r="K1576" s="226"/>
      <c r="L1576" s="226"/>
      <c r="M1576" s="226"/>
      <c r="N1576" s="226"/>
      <c r="O1576" s="226"/>
      <c r="P1576" s="226"/>
      <c r="Q1576" s="226"/>
      <c r="R1576" s="226"/>
      <c r="S1576" s="226"/>
    </row>
    <row r="1577" spans="5:19" s="222" customFormat="1" x14ac:dyDescent="0.2">
      <c r="E1577" s="226"/>
      <c r="F1577" s="226"/>
      <c r="G1577" s="226"/>
      <c r="H1577" s="226"/>
      <c r="I1577" s="226"/>
      <c r="J1577" s="226"/>
      <c r="K1577" s="226"/>
      <c r="L1577" s="226"/>
      <c r="M1577" s="226"/>
      <c r="N1577" s="226"/>
      <c r="O1577" s="226"/>
      <c r="P1577" s="226"/>
      <c r="Q1577" s="226"/>
      <c r="R1577" s="226"/>
      <c r="S1577" s="226"/>
    </row>
    <row r="1578" spans="5:19" s="222" customFormat="1" x14ac:dyDescent="0.2">
      <c r="E1578" s="226"/>
      <c r="F1578" s="226"/>
      <c r="G1578" s="226"/>
      <c r="H1578" s="226"/>
      <c r="I1578" s="226"/>
      <c r="J1578" s="226"/>
      <c r="K1578" s="226"/>
      <c r="L1578" s="226"/>
      <c r="M1578" s="226"/>
      <c r="N1578" s="226"/>
      <c r="O1578" s="226"/>
      <c r="P1578" s="226"/>
      <c r="Q1578" s="226"/>
      <c r="R1578" s="226"/>
      <c r="S1578" s="226"/>
    </row>
    <row r="1579" spans="5:19" s="222" customFormat="1" x14ac:dyDescent="0.2">
      <c r="E1579" s="226"/>
      <c r="F1579" s="226"/>
      <c r="G1579" s="226"/>
      <c r="H1579" s="226"/>
      <c r="I1579" s="226"/>
      <c r="J1579" s="226"/>
      <c r="K1579" s="226"/>
      <c r="L1579" s="226"/>
      <c r="M1579" s="226"/>
      <c r="N1579" s="226"/>
      <c r="O1579" s="226"/>
      <c r="P1579" s="226"/>
      <c r="Q1579" s="226"/>
      <c r="R1579" s="226"/>
      <c r="S1579" s="226"/>
    </row>
    <row r="1580" spans="5:19" s="222" customFormat="1" x14ac:dyDescent="0.2">
      <c r="E1580" s="226"/>
      <c r="F1580" s="226"/>
      <c r="G1580" s="226"/>
      <c r="H1580" s="226"/>
      <c r="I1580" s="226"/>
      <c r="J1580" s="226"/>
      <c r="K1580" s="226"/>
      <c r="L1580" s="226"/>
      <c r="M1580" s="226"/>
      <c r="N1580" s="226"/>
      <c r="O1580" s="226"/>
      <c r="P1580" s="226"/>
      <c r="Q1580" s="226"/>
      <c r="R1580" s="226"/>
      <c r="S1580" s="226"/>
    </row>
    <row r="1581" spans="5:19" s="222" customFormat="1" x14ac:dyDescent="0.2">
      <c r="E1581" s="226"/>
      <c r="F1581" s="226"/>
      <c r="G1581" s="226"/>
      <c r="H1581" s="226"/>
      <c r="I1581" s="226"/>
      <c r="J1581" s="226"/>
      <c r="K1581" s="226"/>
      <c r="L1581" s="226"/>
      <c r="M1581" s="226"/>
      <c r="N1581" s="226"/>
      <c r="O1581" s="226"/>
      <c r="P1581" s="226"/>
      <c r="Q1581" s="226"/>
      <c r="R1581" s="226"/>
      <c r="S1581" s="226"/>
    </row>
    <row r="1582" spans="5:19" s="222" customFormat="1" x14ac:dyDescent="0.2">
      <c r="E1582" s="226"/>
      <c r="F1582" s="226"/>
      <c r="G1582" s="226"/>
      <c r="H1582" s="226"/>
      <c r="I1582" s="226"/>
      <c r="J1582" s="226"/>
      <c r="K1582" s="226"/>
      <c r="L1582" s="226"/>
      <c r="M1582" s="226"/>
      <c r="N1582" s="226"/>
      <c r="O1582" s="226"/>
      <c r="P1582" s="226"/>
      <c r="Q1582" s="226"/>
      <c r="R1582" s="226"/>
      <c r="S1582" s="226"/>
    </row>
    <row r="1583" spans="5:19" s="222" customFormat="1" x14ac:dyDescent="0.2">
      <c r="E1583" s="226"/>
      <c r="F1583" s="226"/>
      <c r="G1583" s="226"/>
      <c r="H1583" s="226"/>
      <c r="I1583" s="226"/>
      <c r="J1583" s="226"/>
      <c r="K1583" s="226"/>
      <c r="L1583" s="226"/>
      <c r="M1583" s="226"/>
      <c r="N1583" s="226"/>
      <c r="O1583" s="226"/>
      <c r="P1583" s="226"/>
      <c r="Q1583" s="226"/>
      <c r="R1583" s="226"/>
      <c r="S1583" s="226"/>
    </row>
    <row r="1584" spans="5:19" s="222" customFormat="1" x14ac:dyDescent="0.2">
      <c r="E1584" s="226"/>
      <c r="F1584" s="226"/>
      <c r="G1584" s="226"/>
      <c r="H1584" s="226"/>
      <c r="I1584" s="226"/>
      <c r="J1584" s="226"/>
      <c r="K1584" s="226"/>
      <c r="L1584" s="226"/>
      <c r="M1584" s="226"/>
      <c r="N1584" s="226"/>
      <c r="O1584" s="226"/>
      <c r="P1584" s="226"/>
      <c r="Q1584" s="226"/>
      <c r="R1584" s="226"/>
      <c r="S1584" s="226"/>
    </row>
    <row r="1585" spans="5:19" s="222" customFormat="1" x14ac:dyDescent="0.2">
      <c r="E1585" s="226"/>
      <c r="F1585" s="226"/>
      <c r="G1585" s="226"/>
      <c r="H1585" s="226"/>
      <c r="I1585" s="226"/>
      <c r="J1585" s="226"/>
      <c r="K1585" s="226"/>
      <c r="L1585" s="226"/>
      <c r="M1585" s="226"/>
      <c r="N1585" s="226"/>
      <c r="O1585" s="226"/>
      <c r="P1585" s="226"/>
      <c r="Q1585" s="226"/>
      <c r="R1585" s="226"/>
      <c r="S1585" s="226"/>
    </row>
    <row r="1586" spans="5:19" s="222" customFormat="1" x14ac:dyDescent="0.2">
      <c r="E1586" s="226"/>
      <c r="F1586" s="226"/>
      <c r="G1586" s="226"/>
      <c r="H1586" s="226"/>
      <c r="I1586" s="226"/>
      <c r="J1586" s="226"/>
      <c r="K1586" s="226"/>
      <c r="L1586" s="226"/>
      <c r="M1586" s="226"/>
      <c r="N1586" s="226"/>
      <c r="O1586" s="226"/>
      <c r="P1586" s="226"/>
      <c r="Q1586" s="226"/>
      <c r="R1586" s="226"/>
      <c r="S1586" s="226"/>
    </row>
    <row r="1587" spans="5:19" s="222" customFormat="1" x14ac:dyDescent="0.2">
      <c r="E1587" s="226"/>
      <c r="F1587" s="226"/>
      <c r="G1587" s="226"/>
      <c r="H1587" s="226"/>
      <c r="I1587" s="226"/>
      <c r="J1587" s="226"/>
      <c r="K1587" s="226"/>
      <c r="L1587" s="226"/>
      <c r="M1587" s="226"/>
      <c r="N1587" s="226"/>
      <c r="O1587" s="226"/>
      <c r="P1587" s="226"/>
      <c r="Q1587" s="226"/>
      <c r="R1587" s="226"/>
      <c r="S1587" s="226"/>
    </row>
    <row r="1588" spans="5:19" s="222" customFormat="1" x14ac:dyDescent="0.2">
      <c r="E1588" s="226"/>
      <c r="F1588" s="226"/>
      <c r="G1588" s="226"/>
      <c r="H1588" s="226"/>
      <c r="I1588" s="226"/>
      <c r="J1588" s="226"/>
      <c r="K1588" s="226"/>
      <c r="L1588" s="226"/>
      <c r="M1588" s="226"/>
      <c r="N1588" s="226"/>
      <c r="O1588" s="226"/>
      <c r="P1588" s="226"/>
      <c r="Q1588" s="226"/>
      <c r="R1588" s="226"/>
      <c r="S1588" s="226"/>
    </row>
    <row r="1589" spans="5:19" s="222" customFormat="1" x14ac:dyDescent="0.2">
      <c r="E1589" s="226"/>
      <c r="F1589" s="226"/>
      <c r="G1589" s="226"/>
      <c r="H1589" s="226"/>
      <c r="I1589" s="226"/>
      <c r="J1589" s="226"/>
      <c r="K1589" s="226"/>
      <c r="L1589" s="226"/>
      <c r="M1589" s="226"/>
      <c r="N1589" s="226"/>
      <c r="O1589" s="226"/>
      <c r="P1589" s="226"/>
      <c r="Q1589" s="226"/>
      <c r="R1589" s="226"/>
      <c r="S1589" s="226"/>
    </row>
    <row r="1590" spans="5:19" s="222" customFormat="1" x14ac:dyDescent="0.2">
      <c r="E1590" s="226"/>
      <c r="F1590" s="226"/>
      <c r="G1590" s="226"/>
      <c r="H1590" s="226"/>
      <c r="I1590" s="226"/>
      <c r="J1590" s="226"/>
      <c r="K1590" s="226"/>
      <c r="L1590" s="226"/>
      <c r="M1590" s="226"/>
      <c r="N1590" s="226"/>
      <c r="O1590" s="226"/>
      <c r="P1590" s="226"/>
      <c r="Q1590" s="226"/>
      <c r="R1590" s="226"/>
      <c r="S1590" s="226"/>
    </row>
    <row r="1591" spans="5:19" s="222" customFormat="1" x14ac:dyDescent="0.2">
      <c r="E1591" s="226"/>
      <c r="F1591" s="226"/>
      <c r="G1591" s="226"/>
      <c r="H1591" s="226"/>
      <c r="I1591" s="226"/>
      <c r="J1591" s="226"/>
      <c r="K1591" s="226"/>
      <c r="L1591" s="226"/>
      <c r="M1591" s="226"/>
      <c r="N1591" s="226"/>
      <c r="O1591" s="226"/>
      <c r="P1591" s="226"/>
      <c r="Q1591" s="226"/>
      <c r="R1591" s="226"/>
      <c r="S1591" s="226"/>
    </row>
    <row r="1592" spans="5:19" s="222" customFormat="1" x14ac:dyDescent="0.2">
      <c r="E1592" s="226"/>
      <c r="F1592" s="226"/>
      <c r="G1592" s="226"/>
      <c r="H1592" s="226"/>
      <c r="I1592" s="226"/>
      <c r="J1592" s="226"/>
      <c r="K1592" s="226"/>
      <c r="L1592" s="226"/>
      <c r="M1592" s="226"/>
      <c r="N1592" s="226"/>
      <c r="O1592" s="226"/>
      <c r="P1592" s="226"/>
      <c r="Q1592" s="226"/>
      <c r="R1592" s="226"/>
      <c r="S1592" s="226"/>
    </row>
    <row r="1593" spans="5:19" s="222" customFormat="1" x14ac:dyDescent="0.2">
      <c r="E1593" s="226"/>
      <c r="F1593" s="226"/>
      <c r="G1593" s="226"/>
      <c r="H1593" s="226"/>
      <c r="I1593" s="226"/>
      <c r="J1593" s="226"/>
      <c r="K1593" s="226"/>
      <c r="L1593" s="226"/>
      <c r="M1593" s="226"/>
      <c r="N1593" s="226"/>
      <c r="O1593" s="226"/>
      <c r="P1593" s="226"/>
      <c r="Q1593" s="226"/>
      <c r="R1593" s="226"/>
      <c r="S1593" s="226"/>
    </row>
    <row r="1594" spans="5:19" s="222" customFormat="1" x14ac:dyDescent="0.2">
      <c r="E1594" s="226"/>
      <c r="F1594" s="226"/>
      <c r="G1594" s="226"/>
      <c r="H1594" s="226"/>
      <c r="I1594" s="226"/>
      <c r="J1594" s="226"/>
      <c r="K1594" s="226"/>
      <c r="L1594" s="226"/>
      <c r="M1594" s="226"/>
      <c r="N1594" s="226"/>
      <c r="O1594" s="226"/>
      <c r="P1594" s="226"/>
      <c r="Q1594" s="226"/>
      <c r="R1594" s="226"/>
      <c r="S1594" s="226"/>
    </row>
    <row r="1595" spans="5:19" s="222" customFormat="1" x14ac:dyDescent="0.2">
      <c r="E1595" s="226"/>
      <c r="F1595" s="226"/>
      <c r="G1595" s="226"/>
      <c r="H1595" s="226"/>
      <c r="I1595" s="226"/>
      <c r="J1595" s="226"/>
      <c r="K1595" s="226"/>
      <c r="L1595" s="226"/>
      <c r="M1595" s="226"/>
      <c r="N1595" s="226"/>
      <c r="O1595" s="226"/>
      <c r="P1595" s="226"/>
      <c r="Q1595" s="226"/>
      <c r="R1595" s="226"/>
      <c r="S1595" s="226"/>
    </row>
    <row r="1596" spans="5:19" s="222" customFormat="1" x14ac:dyDescent="0.2">
      <c r="E1596" s="226"/>
      <c r="F1596" s="226"/>
      <c r="G1596" s="226"/>
      <c r="H1596" s="226"/>
      <c r="I1596" s="226"/>
      <c r="J1596" s="226"/>
      <c r="K1596" s="226"/>
      <c r="L1596" s="226"/>
      <c r="M1596" s="226"/>
      <c r="N1596" s="226"/>
      <c r="O1596" s="226"/>
      <c r="P1596" s="226"/>
      <c r="Q1596" s="226"/>
      <c r="R1596" s="226"/>
      <c r="S1596" s="226"/>
    </row>
    <row r="1597" spans="5:19" s="222" customFormat="1" x14ac:dyDescent="0.2">
      <c r="E1597" s="226"/>
      <c r="F1597" s="226"/>
      <c r="G1597" s="226"/>
      <c r="H1597" s="226"/>
      <c r="I1597" s="226"/>
      <c r="J1597" s="226"/>
      <c r="K1597" s="226"/>
      <c r="L1597" s="226"/>
      <c r="M1597" s="226"/>
      <c r="N1597" s="226"/>
      <c r="O1597" s="226"/>
      <c r="P1597" s="226"/>
      <c r="Q1597" s="226"/>
      <c r="R1597" s="226"/>
      <c r="S1597" s="226"/>
    </row>
    <row r="1598" spans="5:19" s="222" customFormat="1" x14ac:dyDescent="0.2">
      <c r="E1598" s="226"/>
      <c r="F1598" s="226"/>
      <c r="G1598" s="226"/>
      <c r="H1598" s="226"/>
      <c r="I1598" s="226"/>
      <c r="J1598" s="226"/>
      <c r="K1598" s="226"/>
      <c r="L1598" s="226"/>
      <c r="M1598" s="226"/>
      <c r="N1598" s="226"/>
      <c r="O1598" s="226"/>
      <c r="P1598" s="226"/>
      <c r="Q1598" s="226"/>
      <c r="R1598" s="226"/>
      <c r="S1598" s="226"/>
    </row>
    <row r="1599" spans="5:19" s="222" customFormat="1" x14ac:dyDescent="0.2">
      <c r="E1599" s="226"/>
      <c r="F1599" s="226"/>
      <c r="G1599" s="226"/>
      <c r="H1599" s="226"/>
      <c r="I1599" s="226"/>
      <c r="J1599" s="226"/>
      <c r="K1599" s="226"/>
      <c r="L1599" s="226"/>
      <c r="M1599" s="226"/>
      <c r="N1599" s="226"/>
      <c r="O1599" s="226"/>
      <c r="P1599" s="226"/>
      <c r="Q1599" s="226"/>
      <c r="R1599" s="226"/>
      <c r="S1599" s="226"/>
    </row>
    <row r="1600" spans="5:19" s="222" customFormat="1" x14ac:dyDescent="0.2">
      <c r="E1600" s="226"/>
      <c r="F1600" s="226"/>
      <c r="G1600" s="226"/>
      <c r="H1600" s="226"/>
      <c r="I1600" s="226"/>
      <c r="J1600" s="226"/>
      <c r="K1600" s="226"/>
      <c r="L1600" s="226"/>
      <c r="M1600" s="226"/>
      <c r="N1600" s="226"/>
      <c r="O1600" s="226"/>
      <c r="P1600" s="226"/>
      <c r="Q1600" s="226"/>
      <c r="R1600" s="226"/>
      <c r="S1600" s="226"/>
    </row>
    <row r="1601" spans="5:19" s="222" customFormat="1" x14ac:dyDescent="0.2">
      <c r="E1601" s="226"/>
      <c r="F1601" s="226"/>
      <c r="G1601" s="226"/>
      <c r="H1601" s="226"/>
      <c r="I1601" s="226"/>
      <c r="J1601" s="226"/>
      <c r="K1601" s="226"/>
      <c r="L1601" s="226"/>
      <c r="M1601" s="226"/>
      <c r="N1601" s="226"/>
      <c r="O1601" s="226"/>
      <c r="P1601" s="226"/>
      <c r="Q1601" s="226"/>
      <c r="R1601" s="226"/>
      <c r="S1601" s="226"/>
    </row>
    <row r="1602" spans="5:19" s="222" customFormat="1" x14ac:dyDescent="0.2">
      <c r="E1602" s="226"/>
      <c r="F1602" s="226"/>
      <c r="G1602" s="226"/>
      <c r="H1602" s="226"/>
      <c r="I1602" s="226"/>
      <c r="J1602" s="226"/>
      <c r="K1602" s="226"/>
      <c r="L1602" s="226"/>
      <c r="M1602" s="226"/>
      <c r="N1602" s="226"/>
      <c r="O1602" s="226"/>
      <c r="P1602" s="226"/>
      <c r="Q1602" s="226"/>
      <c r="R1602" s="226"/>
      <c r="S1602" s="226"/>
    </row>
    <row r="1603" spans="5:19" s="222" customFormat="1" x14ac:dyDescent="0.2">
      <c r="E1603" s="226"/>
      <c r="F1603" s="226"/>
      <c r="G1603" s="226"/>
      <c r="H1603" s="226"/>
      <c r="I1603" s="226"/>
      <c r="J1603" s="226"/>
      <c r="K1603" s="226"/>
      <c r="L1603" s="226"/>
      <c r="M1603" s="226"/>
      <c r="N1603" s="226"/>
      <c r="O1603" s="226"/>
      <c r="P1603" s="226"/>
      <c r="Q1603" s="226"/>
      <c r="R1603" s="226"/>
      <c r="S1603" s="226"/>
    </row>
    <row r="1604" spans="5:19" s="222" customFormat="1" x14ac:dyDescent="0.2">
      <c r="E1604" s="226"/>
      <c r="F1604" s="226"/>
      <c r="G1604" s="226"/>
      <c r="H1604" s="226"/>
      <c r="I1604" s="226"/>
      <c r="J1604" s="226"/>
      <c r="K1604" s="226"/>
      <c r="L1604" s="226"/>
      <c r="M1604" s="226"/>
      <c r="N1604" s="226"/>
      <c r="O1604" s="226"/>
      <c r="P1604" s="226"/>
      <c r="Q1604" s="226"/>
      <c r="R1604" s="226"/>
      <c r="S1604" s="226"/>
    </row>
    <row r="1605" spans="5:19" s="222" customFormat="1" x14ac:dyDescent="0.2">
      <c r="E1605" s="226"/>
      <c r="F1605" s="226"/>
      <c r="G1605" s="226"/>
      <c r="H1605" s="226"/>
      <c r="I1605" s="226"/>
      <c r="J1605" s="226"/>
      <c r="K1605" s="226"/>
      <c r="L1605" s="226"/>
      <c r="M1605" s="226"/>
      <c r="N1605" s="226"/>
      <c r="O1605" s="226"/>
      <c r="P1605" s="226"/>
      <c r="Q1605" s="226"/>
      <c r="R1605" s="226"/>
      <c r="S1605" s="226"/>
    </row>
    <row r="1606" spans="5:19" s="222" customFormat="1" x14ac:dyDescent="0.2">
      <c r="E1606" s="226"/>
      <c r="F1606" s="226"/>
      <c r="G1606" s="226"/>
      <c r="H1606" s="226"/>
      <c r="I1606" s="226"/>
      <c r="J1606" s="226"/>
      <c r="K1606" s="226"/>
      <c r="L1606" s="226"/>
      <c r="M1606" s="226"/>
      <c r="N1606" s="226"/>
      <c r="O1606" s="226"/>
      <c r="P1606" s="226"/>
      <c r="Q1606" s="226"/>
      <c r="R1606" s="226"/>
      <c r="S1606" s="226"/>
    </row>
    <row r="1607" spans="5:19" s="222" customFormat="1" x14ac:dyDescent="0.2">
      <c r="E1607" s="226"/>
      <c r="F1607" s="226"/>
      <c r="G1607" s="226"/>
      <c r="H1607" s="226"/>
      <c r="I1607" s="226"/>
      <c r="J1607" s="226"/>
      <c r="K1607" s="226"/>
      <c r="L1607" s="226"/>
      <c r="M1607" s="226"/>
      <c r="N1607" s="226"/>
      <c r="O1607" s="226"/>
      <c r="P1607" s="226"/>
      <c r="Q1607" s="226"/>
      <c r="R1607" s="226"/>
      <c r="S1607" s="226"/>
    </row>
    <row r="1608" spans="5:19" s="222" customFormat="1" x14ac:dyDescent="0.2">
      <c r="E1608" s="226"/>
      <c r="F1608" s="226"/>
      <c r="G1608" s="226"/>
      <c r="H1608" s="226"/>
      <c r="I1608" s="226"/>
      <c r="J1608" s="226"/>
      <c r="K1608" s="226"/>
      <c r="L1608" s="226"/>
      <c r="M1608" s="226"/>
      <c r="N1608" s="226"/>
      <c r="O1608" s="226"/>
      <c r="P1608" s="226"/>
      <c r="Q1608" s="226"/>
      <c r="R1608" s="226"/>
      <c r="S1608" s="226"/>
    </row>
    <row r="1609" spans="5:19" s="222" customFormat="1" x14ac:dyDescent="0.2">
      <c r="E1609" s="226"/>
      <c r="F1609" s="226"/>
      <c r="G1609" s="226"/>
      <c r="H1609" s="226"/>
      <c r="I1609" s="226"/>
      <c r="J1609" s="226"/>
      <c r="K1609" s="226"/>
      <c r="L1609" s="226"/>
      <c r="M1609" s="226"/>
      <c r="N1609" s="226"/>
      <c r="O1609" s="226"/>
      <c r="P1609" s="226"/>
      <c r="Q1609" s="226"/>
      <c r="R1609" s="226"/>
      <c r="S1609" s="226"/>
    </row>
    <row r="1610" spans="5:19" s="222" customFormat="1" x14ac:dyDescent="0.2">
      <c r="E1610" s="226"/>
      <c r="F1610" s="226"/>
      <c r="G1610" s="226"/>
      <c r="H1610" s="226"/>
      <c r="I1610" s="226"/>
      <c r="J1610" s="226"/>
      <c r="K1610" s="226"/>
      <c r="L1610" s="226"/>
      <c r="M1610" s="226"/>
      <c r="N1610" s="226"/>
      <c r="O1610" s="226"/>
      <c r="P1610" s="226"/>
      <c r="Q1610" s="226"/>
      <c r="R1610" s="226"/>
      <c r="S1610" s="226"/>
    </row>
    <row r="1611" spans="5:19" s="222" customFormat="1" x14ac:dyDescent="0.2">
      <c r="E1611" s="226"/>
      <c r="F1611" s="226"/>
      <c r="G1611" s="226"/>
      <c r="H1611" s="226"/>
      <c r="I1611" s="226"/>
      <c r="J1611" s="226"/>
      <c r="K1611" s="226"/>
      <c r="L1611" s="226"/>
      <c r="M1611" s="226"/>
      <c r="N1611" s="226"/>
      <c r="O1611" s="226"/>
      <c r="P1611" s="226"/>
      <c r="Q1611" s="226"/>
      <c r="R1611" s="226"/>
      <c r="S1611" s="226"/>
    </row>
    <row r="1612" spans="5:19" s="222" customFormat="1" x14ac:dyDescent="0.2">
      <c r="E1612" s="226"/>
      <c r="F1612" s="226"/>
      <c r="G1612" s="226"/>
      <c r="H1612" s="226"/>
      <c r="I1612" s="226"/>
      <c r="J1612" s="226"/>
      <c r="K1612" s="226"/>
      <c r="L1612" s="226"/>
      <c r="M1612" s="226"/>
      <c r="N1612" s="226"/>
      <c r="O1612" s="226"/>
      <c r="P1612" s="226"/>
      <c r="Q1612" s="226"/>
      <c r="R1612" s="226"/>
      <c r="S1612" s="226"/>
    </row>
  </sheetData>
  <mergeCells count="7">
    <mergeCell ref="A57:C57"/>
    <mergeCell ref="D1:AC1"/>
    <mergeCell ref="D2:AC2"/>
    <mergeCell ref="D3:AC3"/>
    <mergeCell ref="AD1:AE1"/>
    <mergeCell ref="AD2:AE2"/>
    <mergeCell ref="AD4:AE4"/>
  </mergeCells>
  <pageMargins left="0.7" right="0.7" top="0.75" bottom="0.75" header="0.3" footer="0.3"/>
  <pageSetup orientation="portrait" r:id="rId1"/>
  <ignoredErrors>
    <ignoredError sqref="E22 F30:Q30 E45 E36:G36 S27:AE27 S36:AE36 S45:AE45 E10 AE21 S30:AE30" formula="1"/>
    <ignoredError sqref="B28:B44" numberStoredAsText="1"/>
    <ignoredError sqref="R21 R36 R27 R30 R45" formula="1" formulaRange="1"/>
    <ignoredError sqref="R22:R23 R26 R31:R35 R28:R29 R37:R39 R44 R46:R5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</vt:lpstr>
      <vt:lpstr>CUENTAS POR PAGAR</vt:lpstr>
      <vt:lpstr>RESERVAS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Simit Capital Simit Capital</cp:lastModifiedBy>
  <dcterms:created xsi:type="dcterms:W3CDTF">2025-04-10T15:31:06Z</dcterms:created>
  <dcterms:modified xsi:type="dcterms:W3CDTF">2025-04-11T15:25:43Z</dcterms:modified>
</cp:coreProperties>
</file>