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ANE AÑO 2026\INFORMES DE EJECUCIÓN\MAYO DE 2026\"/>
    </mc:Choice>
  </mc:AlternateContent>
  <xr:revisionPtr revIDLastSave="0" documentId="13_ncr:1_{19E95757-41C3-4518-AAAC-8A0409994A67}" xr6:coauthVersionLast="47" xr6:coauthVersionMax="47" xr10:uidLastSave="{00000000-0000-0000-0000-000000000000}"/>
  <bookViews>
    <workbookView xWindow="-120" yWindow="-120" windowWidth="29040" windowHeight="15720" activeTab="2" xr2:uid="{6BE486A8-0FA0-4007-8DDF-305E6E9EE1CC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GASTOS!$A$6:$BN$40</definedName>
    <definedName name="_xlnm.Print_Area" localSheetId="0">GASTOS!$A$1:$BG$38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3" l="1"/>
  <c r="AA14" i="3"/>
  <c r="W14" i="3"/>
  <c r="V14" i="3"/>
  <c r="U14" i="3"/>
  <c r="P14" i="3"/>
  <c r="O14" i="3"/>
  <c r="K14" i="3"/>
  <c r="J14" i="3"/>
  <c r="I14" i="3"/>
  <c r="H14" i="3"/>
  <c r="G14" i="3"/>
  <c r="E14" i="3"/>
  <c r="AD14" i="3"/>
  <c r="AC14" i="3"/>
  <c r="AB14" i="3"/>
  <c r="Z14" i="3"/>
  <c r="Y14" i="3"/>
  <c r="X14" i="3"/>
  <c r="T14" i="3"/>
  <c r="Q14" i="3"/>
  <c r="N14" i="3"/>
  <c r="M14" i="3"/>
  <c r="L14" i="3"/>
  <c r="D14" i="3"/>
  <c r="AB11" i="3"/>
  <c r="AB10" i="3" s="1"/>
  <c r="AB9" i="3" s="1"/>
  <c r="AB8" i="3" s="1"/>
  <c r="AB7" i="3" s="1"/>
  <c r="Z11" i="3"/>
  <c r="Z10" i="3" s="1"/>
  <c r="Z9" i="3" s="1"/>
  <c r="Z8" i="3" s="1"/>
  <c r="Z7" i="3" s="1"/>
  <c r="Z16" i="3" s="1"/>
  <c r="AC11" i="3"/>
  <c r="AC10" i="3" s="1"/>
  <c r="AC9" i="3" s="1"/>
  <c r="AC8" i="3" s="1"/>
  <c r="AC7" i="3" s="1"/>
  <c r="AA11" i="3"/>
  <c r="AA10" i="3" s="1"/>
  <c r="AA9" i="3" s="1"/>
  <c r="AA8" i="3" s="1"/>
  <c r="AA7" i="3" s="1"/>
  <c r="X11" i="3"/>
  <c r="X10" i="3" s="1"/>
  <c r="X9" i="3" s="1"/>
  <c r="X8" i="3" s="1"/>
  <c r="X7" i="3" s="1"/>
  <c r="X16" i="3" s="1"/>
  <c r="U11" i="3"/>
  <c r="U10" i="3" s="1"/>
  <c r="U9" i="3" s="1"/>
  <c r="U8" i="3" s="1"/>
  <c r="U7" i="3" s="1"/>
  <c r="T11" i="3"/>
  <c r="T10" i="3" s="1"/>
  <c r="T9" i="3" s="1"/>
  <c r="T8" i="3" s="1"/>
  <c r="T7" i="3" s="1"/>
  <c r="T16" i="3" s="1"/>
  <c r="Q11" i="3"/>
  <c r="Q10" i="3" s="1"/>
  <c r="Q9" i="3" s="1"/>
  <c r="Q8" i="3" s="1"/>
  <c r="Q7" i="3" s="1"/>
  <c r="P11" i="3"/>
  <c r="P10" i="3" s="1"/>
  <c r="P9" i="3" s="1"/>
  <c r="P8" i="3" s="1"/>
  <c r="P7" i="3" s="1"/>
  <c r="K11" i="3"/>
  <c r="K10" i="3" s="1"/>
  <c r="K9" i="3" s="1"/>
  <c r="K8" i="3" s="1"/>
  <c r="K7" i="3" s="1"/>
  <c r="K16" i="3" s="1"/>
  <c r="J11" i="3"/>
  <c r="J10" i="3" s="1"/>
  <c r="J9" i="3" s="1"/>
  <c r="J8" i="3" s="1"/>
  <c r="J7" i="3" s="1"/>
  <c r="I11" i="3"/>
  <c r="I10" i="3" s="1"/>
  <c r="I9" i="3" s="1"/>
  <c r="I8" i="3" s="1"/>
  <c r="I7" i="3" s="1"/>
  <c r="H11" i="3"/>
  <c r="H10" i="3" s="1"/>
  <c r="H9" i="3" s="1"/>
  <c r="H8" i="3" s="1"/>
  <c r="H7" i="3" s="1"/>
  <c r="G11" i="3"/>
  <c r="G10" i="3" s="1"/>
  <c r="G9" i="3" s="1"/>
  <c r="G8" i="3" s="1"/>
  <c r="G7" i="3" s="1"/>
  <c r="E11" i="3"/>
  <c r="E10" i="3" s="1"/>
  <c r="E9" i="3" s="1"/>
  <c r="E8" i="3" s="1"/>
  <c r="E7" i="3" s="1"/>
  <c r="W11" i="3"/>
  <c r="W10" i="3" s="1"/>
  <c r="W9" i="3" s="1"/>
  <c r="W8" i="3" s="1"/>
  <c r="W7" i="3" s="1"/>
  <c r="L11" i="3"/>
  <c r="L10" i="3" s="1"/>
  <c r="L9" i="3" s="1"/>
  <c r="L8" i="3" s="1"/>
  <c r="L7" i="3" s="1"/>
  <c r="L16" i="3" s="1"/>
  <c r="D11" i="3"/>
  <c r="D10" i="3" s="1"/>
  <c r="D9" i="3" s="1"/>
  <c r="D8" i="3" s="1"/>
  <c r="D7" i="3" s="1"/>
  <c r="D16" i="3" s="1"/>
  <c r="O14" i="2"/>
  <c r="M14" i="2"/>
  <c r="L14" i="2"/>
  <c r="J14" i="2"/>
  <c r="H14" i="2"/>
  <c r="G14" i="2"/>
  <c r="D14" i="2"/>
  <c r="P14" i="2"/>
  <c r="N14" i="2"/>
  <c r="K14" i="2"/>
  <c r="I14" i="2"/>
  <c r="F14" i="2"/>
  <c r="Q13" i="2"/>
  <c r="Q12" i="2"/>
  <c r="D11" i="2"/>
  <c r="D10" i="2" s="1"/>
  <c r="D9" i="2" s="1"/>
  <c r="D8" i="2" s="1"/>
  <c r="D7" i="2" s="1"/>
  <c r="P10" i="2"/>
  <c r="P9" i="2" s="1"/>
  <c r="P8" i="2" s="1"/>
  <c r="P7" i="2" s="1"/>
  <c r="O10" i="2"/>
  <c r="O9" i="2" s="1"/>
  <c r="O8" i="2" s="1"/>
  <c r="O7" i="2" s="1"/>
  <c r="N10" i="2"/>
  <c r="N9" i="2" s="1"/>
  <c r="N8" i="2" s="1"/>
  <c r="N7" i="2" s="1"/>
  <c r="N16" i="2" s="1"/>
  <c r="M10" i="2"/>
  <c r="M9" i="2" s="1"/>
  <c r="M8" i="2" s="1"/>
  <c r="M7" i="2" s="1"/>
  <c r="L10" i="2"/>
  <c r="L9" i="2" s="1"/>
  <c r="L8" i="2" s="1"/>
  <c r="L7" i="2" s="1"/>
  <c r="K10" i="2"/>
  <c r="K9" i="2" s="1"/>
  <c r="K8" i="2" s="1"/>
  <c r="K7" i="2" s="1"/>
  <c r="K16" i="2" s="1"/>
  <c r="J10" i="2"/>
  <c r="J9" i="2" s="1"/>
  <c r="J8" i="2" s="1"/>
  <c r="J7" i="2" s="1"/>
  <c r="I10" i="2"/>
  <c r="I9" i="2" s="1"/>
  <c r="I8" i="2" s="1"/>
  <c r="I7" i="2" s="1"/>
  <c r="I16" i="2" s="1"/>
  <c r="BF36" i="1"/>
  <c r="BD36" i="1"/>
  <c r="AV36" i="1"/>
  <c r="AS36" i="1"/>
  <c r="AQ36" i="1"/>
  <c r="AI36" i="1"/>
  <c r="AH36" i="1"/>
  <c r="AF36" i="1"/>
  <c r="AD36" i="1"/>
  <c r="W36" i="1"/>
  <c r="V36" i="1"/>
  <c r="S36" i="1"/>
  <c r="O36" i="1"/>
  <c r="N36" i="1"/>
  <c r="L36" i="1"/>
  <c r="K36" i="1"/>
  <c r="J36" i="1"/>
  <c r="I36" i="1"/>
  <c r="F36" i="1"/>
  <c r="E36" i="1"/>
  <c r="D36" i="1"/>
  <c r="BE36" i="1"/>
  <c r="BC36" i="1"/>
  <c r="BB36" i="1"/>
  <c r="BA36" i="1"/>
  <c r="AZ36" i="1"/>
  <c r="AY36" i="1"/>
  <c r="AX36" i="1"/>
  <c r="AW36" i="1"/>
  <c r="AU36" i="1"/>
  <c r="AR36" i="1"/>
  <c r="AP36" i="1"/>
  <c r="AO36" i="1"/>
  <c r="AN36" i="1"/>
  <c r="AM36" i="1"/>
  <c r="AL36" i="1"/>
  <c r="AK36" i="1"/>
  <c r="AJ36" i="1"/>
  <c r="AE36" i="1"/>
  <c r="AC36" i="1"/>
  <c r="AB36" i="1"/>
  <c r="AA36" i="1"/>
  <c r="Z36" i="1"/>
  <c r="Y36" i="1"/>
  <c r="X36" i="1"/>
  <c r="U36" i="1"/>
  <c r="R36" i="1"/>
  <c r="Q36" i="1"/>
  <c r="P36" i="1"/>
  <c r="M36" i="1"/>
  <c r="BG35" i="1"/>
  <c r="AG35" i="1"/>
  <c r="E34" i="1"/>
  <c r="E33" i="1" s="1"/>
  <c r="D34" i="1"/>
  <c r="D33" i="1" s="1"/>
  <c r="F34" i="1"/>
  <c r="F33" i="1" s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BF31" i="1"/>
  <c r="BE31" i="1"/>
  <c r="BC31" i="1"/>
  <c r="AX31" i="1"/>
  <c r="AU31" i="1"/>
  <c r="AR31" i="1"/>
  <c r="AL31" i="1"/>
  <c r="AK31" i="1"/>
  <c r="AI31" i="1"/>
  <c r="AF31" i="1"/>
  <c r="AE31" i="1"/>
  <c r="AC31" i="1"/>
  <c r="AB31" i="1"/>
  <c r="Z31" i="1"/>
  <c r="W31" i="1"/>
  <c r="V31" i="1"/>
  <c r="S31" i="1"/>
  <c r="R31" i="1"/>
  <c r="P31" i="1"/>
  <c r="N31" i="1"/>
  <c r="L31" i="1"/>
  <c r="K31" i="1"/>
  <c r="J31" i="1"/>
  <c r="E31" i="1"/>
  <c r="D31" i="1"/>
  <c r="BD31" i="1"/>
  <c r="BB31" i="1"/>
  <c r="BA31" i="1"/>
  <c r="AZ31" i="1"/>
  <c r="AY31" i="1"/>
  <c r="AW31" i="1"/>
  <c r="AV31" i="1"/>
  <c r="AS31" i="1"/>
  <c r="AQ31" i="1"/>
  <c r="AP31" i="1"/>
  <c r="AO31" i="1"/>
  <c r="AN31" i="1"/>
  <c r="AM31" i="1"/>
  <c r="AJ31" i="1"/>
  <c r="AD31" i="1"/>
  <c r="AA31" i="1"/>
  <c r="Y31" i="1"/>
  <c r="X31" i="1"/>
  <c r="Q31" i="1"/>
  <c r="O31" i="1"/>
  <c r="M31" i="1"/>
  <c r="I31" i="1"/>
  <c r="H31" i="1"/>
  <c r="F31" i="1"/>
  <c r="BF29" i="1"/>
  <c r="BF28" i="1" s="1"/>
  <c r="BE29" i="1"/>
  <c r="BE28" i="1" s="1"/>
  <c r="BD29" i="1"/>
  <c r="BD28" i="1" s="1"/>
  <c r="AY29" i="1"/>
  <c r="AY28" i="1" s="1"/>
  <c r="AX29" i="1"/>
  <c r="AX28" i="1" s="1"/>
  <c r="AU29" i="1"/>
  <c r="AU28" i="1" s="1"/>
  <c r="AS29" i="1"/>
  <c r="AS28" i="1" s="1"/>
  <c r="AR29" i="1"/>
  <c r="AR28" i="1" s="1"/>
  <c r="AQ29" i="1"/>
  <c r="AQ28" i="1" s="1"/>
  <c r="AM29" i="1"/>
  <c r="AM28" i="1" s="1"/>
  <c r="AM27" i="1" s="1"/>
  <c r="AL29" i="1"/>
  <c r="AL28" i="1" s="1"/>
  <c r="AL27" i="1" s="1"/>
  <c r="AK29" i="1"/>
  <c r="AK28" i="1" s="1"/>
  <c r="AK27" i="1" s="1"/>
  <c r="AJ29" i="1"/>
  <c r="AJ28" i="1" s="1"/>
  <c r="AJ27" i="1" s="1"/>
  <c r="AI29" i="1"/>
  <c r="AI28" i="1" s="1"/>
  <c r="AI27" i="1" s="1"/>
  <c r="AF29" i="1"/>
  <c r="AF28" i="1" s="1"/>
  <c r="AD29" i="1"/>
  <c r="AD28" i="1" s="1"/>
  <c r="AA29" i="1"/>
  <c r="AA28" i="1" s="1"/>
  <c r="Z29" i="1"/>
  <c r="Z28" i="1" s="1"/>
  <c r="W29" i="1"/>
  <c r="W28" i="1" s="1"/>
  <c r="U29" i="1"/>
  <c r="U28" i="1" s="1"/>
  <c r="S29" i="1"/>
  <c r="S28" i="1" s="1"/>
  <c r="R29" i="1"/>
  <c r="R28" i="1" s="1"/>
  <c r="Q29" i="1"/>
  <c r="Q28" i="1" s="1"/>
  <c r="P29" i="1"/>
  <c r="P28" i="1" s="1"/>
  <c r="O29" i="1"/>
  <c r="O28" i="1" s="1"/>
  <c r="N29" i="1"/>
  <c r="N28" i="1" s="1"/>
  <c r="I29" i="1"/>
  <c r="I28" i="1" s="1"/>
  <c r="H29" i="1"/>
  <c r="H28" i="1" s="1"/>
  <c r="H27" i="1" s="1"/>
  <c r="G30" i="1"/>
  <c r="G29" i="1" s="1"/>
  <c r="G28" i="1" s="1"/>
  <c r="D29" i="1"/>
  <c r="D28" i="1" s="1"/>
  <c r="D27" i="1" s="1"/>
  <c r="BC29" i="1"/>
  <c r="BB29" i="1"/>
  <c r="BA29" i="1"/>
  <c r="BA28" i="1" s="1"/>
  <c r="AZ29" i="1"/>
  <c r="AZ28" i="1" s="1"/>
  <c r="AW29" i="1"/>
  <c r="AV29" i="1"/>
  <c r="AV28" i="1" s="1"/>
  <c r="AP29" i="1"/>
  <c r="AP28" i="1" s="1"/>
  <c r="AO29" i="1"/>
  <c r="AO28" i="1" s="1"/>
  <c r="AN29" i="1"/>
  <c r="AN28" i="1" s="1"/>
  <c r="AN27" i="1" s="1"/>
  <c r="AE29" i="1"/>
  <c r="AE28" i="1" s="1"/>
  <c r="AC29" i="1"/>
  <c r="AC28" i="1" s="1"/>
  <c r="AB29" i="1"/>
  <c r="AB28" i="1" s="1"/>
  <c r="Y29" i="1"/>
  <c r="Y28" i="1" s="1"/>
  <c r="X29" i="1"/>
  <c r="X28" i="1" s="1"/>
  <c r="X27" i="1" s="1"/>
  <c r="V29" i="1"/>
  <c r="V28" i="1" s="1"/>
  <c r="V27" i="1" s="1"/>
  <c r="M29" i="1"/>
  <c r="M28" i="1" s="1"/>
  <c r="M27" i="1" s="1"/>
  <c r="L29" i="1"/>
  <c r="L28" i="1" s="1"/>
  <c r="K29" i="1"/>
  <c r="K28" i="1" s="1"/>
  <c r="J29" i="1"/>
  <c r="J28" i="1" s="1"/>
  <c r="E29" i="1"/>
  <c r="E28" i="1" s="1"/>
  <c r="BC28" i="1"/>
  <c r="BB28" i="1"/>
  <c r="AW28" i="1"/>
  <c r="BF25" i="1"/>
  <c r="BF24" i="1" s="1"/>
  <c r="BF23" i="1" s="1"/>
  <c r="BE25" i="1"/>
  <c r="BE24" i="1" s="1"/>
  <c r="BE23" i="1" s="1"/>
  <c r="BA25" i="1"/>
  <c r="BA24" i="1" s="1"/>
  <c r="BA23" i="1" s="1"/>
  <c r="AZ25" i="1"/>
  <c r="AZ24" i="1" s="1"/>
  <c r="AZ23" i="1" s="1"/>
  <c r="AV25" i="1"/>
  <c r="AV24" i="1" s="1"/>
  <c r="AV23" i="1" s="1"/>
  <c r="AU25" i="1"/>
  <c r="AU24" i="1" s="1"/>
  <c r="AU23" i="1" s="1"/>
  <c r="AR25" i="1"/>
  <c r="AR24" i="1" s="1"/>
  <c r="AR23" i="1" s="1"/>
  <c r="AO25" i="1"/>
  <c r="AO24" i="1" s="1"/>
  <c r="AO23" i="1" s="1"/>
  <c r="AN25" i="1"/>
  <c r="AN24" i="1" s="1"/>
  <c r="AN23" i="1" s="1"/>
  <c r="AM25" i="1"/>
  <c r="AM24" i="1" s="1"/>
  <c r="AM23" i="1" s="1"/>
  <c r="AL25" i="1"/>
  <c r="AL24" i="1" s="1"/>
  <c r="AL23" i="1" s="1"/>
  <c r="AK25" i="1"/>
  <c r="AK24" i="1" s="1"/>
  <c r="AK23" i="1" s="1"/>
  <c r="AJ25" i="1"/>
  <c r="AJ24" i="1" s="1"/>
  <c r="AJ23" i="1" s="1"/>
  <c r="AI25" i="1"/>
  <c r="AI24" i="1" s="1"/>
  <c r="AI23" i="1" s="1"/>
  <c r="AE25" i="1"/>
  <c r="AE24" i="1" s="1"/>
  <c r="AE23" i="1" s="1"/>
  <c r="AC25" i="1"/>
  <c r="AC24" i="1" s="1"/>
  <c r="AC23" i="1" s="1"/>
  <c r="AB25" i="1"/>
  <c r="AB24" i="1" s="1"/>
  <c r="AB23" i="1" s="1"/>
  <c r="AA25" i="1"/>
  <c r="AA24" i="1" s="1"/>
  <c r="AA23" i="1" s="1"/>
  <c r="X25" i="1"/>
  <c r="X24" i="1" s="1"/>
  <c r="X23" i="1" s="1"/>
  <c r="W25" i="1"/>
  <c r="W24" i="1" s="1"/>
  <c r="W23" i="1" s="1"/>
  <c r="V25" i="1"/>
  <c r="V24" i="1" s="1"/>
  <c r="V23" i="1" s="1"/>
  <c r="U25" i="1"/>
  <c r="U24" i="1" s="1"/>
  <c r="U23" i="1" s="1"/>
  <c r="R25" i="1"/>
  <c r="R24" i="1" s="1"/>
  <c r="R23" i="1" s="1"/>
  <c r="Q25" i="1"/>
  <c r="Q24" i="1" s="1"/>
  <c r="Q23" i="1" s="1"/>
  <c r="P25" i="1"/>
  <c r="P24" i="1" s="1"/>
  <c r="P23" i="1" s="1"/>
  <c r="O25" i="1"/>
  <c r="O24" i="1" s="1"/>
  <c r="O23" i="1" s="1"/>
  <c r="N25" i="1"/>
  <c r="N24" i="1" s="1"/>
  <c r="N23" i="1" s="1"/>
  <c r="M25" i="1"/>
  <c r="M24" i="1" s="1"/>
  <c r="M23" i="1" s="1"/>
  <c r="L25" i="1"/>
  <c r="L24" i="1" s="1"/>
  <c r="L23" i="1" s="1"/>
  <c r="K25" i="1"/>
  <c r="K24" i="1" s="1"/>
  <c r="K23" i="1" s="1"/>
  <c r="J25" i="1"/>
  <c r="J24" i="1" s="1"/>
  <c r="J23" i="1" s="1"/>
  <c r="I25" i="1"/>
  <c r="I24" i="1" s="1"/>
  <c r="I23" i="1" s="1"/>
  <c r="H25" i="1"/>
  <c r="H24" i="1" s="1"/>
  <c r="H23" i="1" s="1"/>
  <c r="E25" i="1"/>
  <c r="E24" i="1" s="1"/>
  <c r="E23" i="1" s="1"/>
  <c r="D25" i="1"/>
  <c r="D24" i="1" s="1"/>
  <c r="D23" i="1" s="1"/>
  <c r="BD25" i="1"/>
  <c r="BD24" i="1" s="1"/>
  <c r="BD23" i="1" s="1"/>
  <c r="BC25" i="1"/>
  <c r="BC24" i="1" s="1"/>
  <c r="BC23" i="1" s="1"/>
  <c r="BB25" i="1"/>
  <c r="BB24" i="1" s="1"/>
  <c r="BB23" i="1" s="1"/>
  <c r="AY25" i="1"/>
  <c r="AY24" i="1" s="1"/>
  <c r="AY23" i="1" s="1"/>
  <c r="AX25" i="1"/>
  <c r="AX24" i="1" s="1"/>
  <c r="AX23" i="1" s="1"/>
  <c r="AW25" i="1"/>
  <c r="AW24" i="1" s="1"/>
  <c r="AW23" i="1" s="1"/>
  <c r="AS25" i="1"/>
  <c r="AS24" i="1" s="1"/>
  <c r="AS23" i="1" s="1"/>
  <c r="AQ25" i="1"/>
  <c r="AQ24" i="1" s="1"/>
  <c r="AQ23" i="1" s="1"/>
  <c r="AP25" i="1"/>
  <c r="AP24" i="1" s="1"/>
  <c r="AP23" i="1" s="1"/>
  <c r="AF25" i="1"/>
  <c r="AF24" i="1" s="1"/>
  <c r="AF23" i="1" s="1"/>
  <c r="AD25" i="1"/>
  <c r="AD24" i="1" s="1"/>
  <c r="AD23" i="1" s="1"/>
  <c r="Z25" i="1"/>
  <c r="Z24" i="1" s="1"/>
  <c r="Z23" i="1" s="1"/>
  <c r="Y25" i="1"/>
  <c r="Y24" i="1" s="1"/>
  <c r="Y23" i="1" s="1"/>
  <c r="S25" i="1"/>
  <c r="S24" i="1" s="1"/>
  <c r="S23" i="1" s="1"/>
  <c r="F25" i="1"/>
  <c r="F24" i="1" s="1"/>
  <c r="F23" i="1" s="1"/>
  <c r="BD19" i="1"/>
  <c r="BB19" i="1"/>
  <c r="AD19" i="1"/>
  <c r="S19" i="1"/>
  <c r="BE19" i="1"/>
  <c r="AZ19" i="1"/>
  <c r="AV19" i="1"/>
  <c r="AU19" i="1"/>
  <c r="AR19" i="1"/>
  <c r="AQ19" i="1"/>
  <c r="AL19" i="1"/>
  <c r="AK19" i="1"/>
  <c r="AJ19" i="1"/>
  <c r="AI19" i="1"/>
  <c r="AE19" i="1"/>
  <c r="AC19" i="1"/>
  <c r="Y19" i="1"/>
  <c r="W19" i="1"/>
  <c r="V19" i="1"/>
  <c r="U19" i="1"/>
  <c r="R19" i="1"/>
  <c r="P19" i="1"/>
  <c r="N19" i="1"/>
  <c r="M19" i="1"/>
  <c r="K19" i="1"/>
  <c r="J19" i="1"/>
  <c r="I19" i="1"/>
  <c r="E19" i="1"/>
  <c r="BC19" i="1"/>
  <c r="AX19" i="1"/>
  <c r="AW19" i="1"/>
  <c r="AS19" i="1"/>
  <c r="AP19" i="1"/>
  <c r="AF19" i="1"/>
  <c r="Z19" i="1"/>
  <c r="X19" i="1"/>
  <c r="F19" i="1"/>
  <c r="AY16" i="1"/>
  <c r="AX16" i="1"/>
  <c r="BG18" i="1"/>
  <c r="V16" i="1"/>
  <c r="Q16" i="1"/>
  <c r="J16" i="1"/>
  <c r="G18" i="1"/>
  <c r="BD16" i="1"/>
  <c r="BC16" i="1"/>
  <c r="BB16" i="1"/>
  <c r="AZ16" i="1"/>
  <c r="AS16" i="1"/>
  <c r="AR16" i="1"/>
  <c r="AQ16" i="1"/>
  <c r="AP16" i="1"/>
  <c r="AO16" i="1"/>
  <c r="AM16" i="1"/>
  <c r="AJ16" i="1"/>
  <c r="AI16" i="1"/>
  <c r="AF16" i="1"/>
  <c r="AE16" i="1"/>
  <c r="AD16" i="1"/>
  <c r="AB16" i="1"/>
  <c r="Z16" i="1"/>
  <c r="Y16" i="1"/>
  <c r="S16" i="1"/>
  <c r="R16" i="1"/>
  <c r="P16" i="1"/>
  <c r="O16" i="1"/>
  <c r="M16" i="1"/>
  <c r="K16" i="1"/>
  <c r="H16" i="1"/>
  <c r="F16" i="1"/>
  <c r="BF16" i="1"/>
  <c r="BE16" i="1"/>
  <c r="BA16" i="1"/>
  <c r="AN16" i="1"/>
  <c r="AL16" i="1"/>
  <c r="AH16" i="1"/>
  <c r="AC16" i="1"/>
  <c r="AA16" i="1"/>
  <c r="U16" i="1"/>
  <c r="N16" i="1"/>
  <c r="I16" i="1"/>
  <c r="D16" i="1"/>
  <c r="BF14" i="1"/>
  <c r="BA14" i="1"/>
  <c r="AZ14" i="1"/>
  <c r="AY14" i="1"/>
  <c r="AX14" i="1"/>
  <c r="AW14" i="1"/>
  <c r="AU14" i="1"/>
  <c r="AS14" i="1"/>
  <c r="AQ14" i="1"/>
  <c r="AP14" i="1"/>
  <c r="AO14" i="1"/>
  <c r="AN14" i="1"/>
  <c r="AM14" i="1"/>
  <c r="AL14" i="1"/>
  <c r="AK14" i="1"/>
  <c r="AJ14" i="1"/>
  <c r="AJ13" i="1" s="1"/>
  <c r="AJ9" i="1" s="1"/>
  <c r="AJ8" i="1" s="1"/>
  <c r="AI14" i="1"/>
  <c r="AT15" i="1"/>
  <c r="AT14" i="1" s="1"/>
  <c r="AC14" i="1"/>
  <c r="AB14" i="1"/>
  <c r="AA14" i="1"/>
  <c r="X14" i="1"/>
  <c r="W14" i="1"/>
  <c r="V14" i="1"/>
  <c r="AG15" i="1"/>
  <c r="AG14" i="1" s="1"/>
  <c r="Q14" i="1"/>
  <c r="P14" i="1"/>
  <c r="O14" i="1"/>
  <c r="N14" i="1"/>
  <c r="M14" i="1"/>
  <c r="L14" i="1"/>
  <c r="K14" i="1"/>
  <c r="J14" i="1"/>
  <c r="T15" i="1"/>
  <c r="T14" i="1" s="1"/>
  <c r="E14" i="1"/>
  <c r="D14" i="1"/>
  <c r="BE14" i="1"/>
  <c r="BD14" i="1"/>
  <c r="BC14" i="1"/>
  <c r="BB14" i="1"/>
  <c r="AV14" i="1"/>
  <c r="AR14" i="1"/>
  <c r="AF14" i="1"/>
  <c r="AE14" i="1"/>
  <c r="AD14" i="1"/>
  <c r="Z14" i="1"/>
  <c r="Y14" i="1"/>
  <c r="S14" i="1"/>
  <c r="R14" i="1"/>
  <c r="I14" i="1"/>
  <c r="F14" i="1"/>
  <c r="AX10" i="1"/>
  <c r="AW10" i="1"/>
  <c r="AU11" i="1"/>
  <c r="AL10" i="1"/>
  <c r="AK10" i="1"/>
  <c r="AI11" i="1"/>
  <c r="AH10" i="1"/>
  <c r="Y10" i="1"/>
  <c r="X10" i="1"/>
  <c r="W11" i="1"/>
  <c r="V11" i="1"/>
  <c r="U11" i="1"/>
  <c r="S11" i="1"/>
  <c r="R11" i="1"/>
  <c r="Q11" i="1"/>
  <c r="O10" i="1"/>
  <c r="N10" i="1"/>
  <c r="M10" i="1"/>
  <c r="L10" i="1"/>
  <c r="K11" i="1"/>
  <c r="J10" i="1"/>
  <c r="I11" i="1"/>
  <c r="F11" i="1"/>
  <c r="E11" i="1"/>
  <c r="BF11" i="1"/>
  <c r="BE11" i="1"/>
  <c r="BD11" i="1"/>
  <c r="BC11" i="1"/>
  <c r="BB11" i="1"/>
  <c r="BA11" i="1"/>
  <c r="AZ11" i="1"/>
  <c r="AY11" i="1"/>
  <c r="AX11" i="1"/>
  <c r="AV11" i="1"/>
  <c r="AS11" i="1"/>
  <c r="AR11" i="1"/>
  <c r="AQ11" i="1"/>
  <c r="AP11" i="1"/>
  <c r="AO11" i="1"/>
  <c r="AN11" i="1"/>
  <c r="AM11" i="1"/>
  <c r="AL11" i="1"/>
  <c r="AJ11" i="1"/>
  <c r="AF11" i="1"/>
  <c r="AE11" i="1"/>
  <c r="AD11" i="1"/>
  <c r="AC11" i="1"/>
  <c r="AB11" i="1"/>
  <c r="AA11" i="1"/>
  <c r="Z11" i="1"/>
  <c r="P11" i="1"/>
  <c r="N11" i="1"/>
  <c r="D11" i="1"/>
  <c r="BF10" i="1"/>
  <c r="BE10" i="1"/>
  <c r="BD10" i="1"/>
  <c r="BC10" i="1"/>
  <c r="BB10" i="1"/>
  <c r="BA10" i="1"/>
  <c r="AZ10" i="1"/>
  <c r="AY10" i="1"/>
  <c r="AV10" i="1"/>
  <c r="AS10" i="1"/>
  <c r="AR10" i="1"/>
  <c r="AQ10" i="1"/>
  <c r="AP10" i="1"/>
  <c r="AO10" i="1"/>
  <c r="AN10" i="1"/>
  <c r="AM10" i="1"/>
  <c r="AJ10" i="1"/>
  <c r="AF10" i="1"/>
  <c r="AE10" i="1"/>
  <c r="AD10" i="1"/>
  <c r="AC10" i="1"/>
  <c r="AB10" i="1"/>
  <c r="AA10" i="1"/>
  <c r="Z10" i="1"/>
  <c r="W10" i="1"/>
  <c r="U10" i="1"/>
  <c r="Q10" i="1"/>
  <c r="P10" i="1"/>
  <c r="D10" i="1"/>
  <c r="K13" i="1" l="1"/>
  <c r="I27" i="1"/>
  <c r="AB27" i="1"/>
  <c r="AQ27" i="1"/>
  <c r="Q27" i="1"/>
  <c r="AS27" i="1"/>
  <c r="AF13" i="1"/>
  <c r="AF9" i="1" s="1"/>
  <c r="AF8" i="1" s="1"/>
  <c r="BD13" i="1"/>
  <c r="BD9" i="1" s="1"/>
  <c r="BD8" i="1" s="1"/>
  <c r="BD7" i="1" s="1"/>
  <c r="BD38" i="1" s="1"/>
  <c r="AO27" i="1"/>
  <c r="AU27" i="1"/>
  <c r="Q11" i="2"/>
  <c r="Q10" i="2" s="1"/>
  <c r="Q9" i="2" s="1"/>
  <c r="Q8" i="2" s="1"/>
  <c r="Q7" i="2" s="1"/>
  <c r="N13" i="1"/>
  <c r="N9" i="1" s="1"/>
  <c r="N8" i="1" s="1"/>
  <c r="N7" i="1" s="1"/>
  <c r="N38" i="1" s="1"/>
  <c r="AP27" i="1"/>
  <c r="G16" i="3"/>
  <c r="BB27" i="1"/>
  <c r="AV27" i="1"/>
  <c r="AY27" i="1"/>
  <c r="H16" i="3"/>
  <c r="AS13" i="1"/>
  <c r="W27" i="1"/>
  <c r="BD27" i="1"/>
  <c r="AZ27" i="1"/>
  <c r="Z27" i="1"/>
  <c r="Y27" i="1"/>
  <c r="I13" i="1"/>
  <c r="AC16" i="3"/>
  <c r="AB16" i="3"/>
  <c r="AR13" i="1"/>
  <c r="AR9" i="1" s="1"/>
  <c r="AR8" i="1" s="1"/>
  <c r="AW27" i="1"/>
  <c r="BE13" i="1"/>
  <c r="BE9" i="1" s="1"/>
  <c r="BE8" i="1" s="1"/>
  <c r="J27" i="1"/>
  <c r="BA27" i="1"/>
  <c r="AX13" i="1"/>
  <c r="AD27" i="1"/>
  <c r="P16" i="3"/>
  <c r="L27" i="1"/>
  <c r="Z13" i="1"/>
  <c r="Z9" i="1" s="1"/>
  <c r="Z8" i="1" s="1"/>
  <c r="AJ7" i="1"/>
  <c r="AJ38" i="1" s="1"/>
  <c r="AL13" i="1"/>
  <c r="R27" i="1"/>
  <c r="AE27" i="1"/>
  <c r="S27" i="1"/>
  <c r="T35" i="1"/>
  <c r="R14" i="3"/>
  <c r="AE15" i="3"/>
  <c r="AE14" i="3" s="1"/>
  <c r="V10" i="1"/>
  <c r="V9" i="1" s="1"/>
  <c r="V8" i="1" s="1"/>
  <c r="V7" i="1" s="1"/>
  <c r="V38" i="1" s="1"/>
  <c r="O11" i="1"/>
  <c r="AH11" i="1"/>
  <c r="AW11" i="1"/>
  <c r="T18" i="1"/>
  <c r="G20" i="1"/>
  <c r="BF19" i="1"/>
  <c r="BF13" i="1" s="1"/>
  <c r="BF9" i="1" s="1"/>
  <c r="BF8" i="1" s="1"/>
  <c r="BF7" i="1" s="1"/>
  <c r="BF38" i="1" s="1"/>
  <c r="G26" i="1"/>
  <c r="G25" i="1" s="1"/>
  <c r="G24" i="1" s="1"/>
  <c r="G23" i="1" s="1"/>
  <c r="AR27" i="1"/>
  <c r="BE27" i="1"/>
  <c r="O11" i="3"/>
  <c r="O10" i="3" s="1"/>
  <c r="O9" i="3" s="1"/>
  <c r="O8" i="3" s="1"/>
  <c r="O7" i="3" s="1"/>
  <c r="O16" i="3" s="1"/>
  <c r="N11" i="3"/>
  <c r="N10" i="3" s="1"/>
  <c r="N9" i="3" s="1"/>
  <c r="N8" i="3" s="1"/>
  <c r="N7" i="3" s="1"/>
  <c r="N16" i="3" s="1"/>
  <c r="S14" i="3"/>
  <c r="T20" i="1"/>
  <c r="AT30" i="1"/>
  <c r="AT29" i="1" s="1"/>
  <c r="AT28" i="1" s="1"/>
  <c r="G32" i="1"/>
  <c r="G31" i="1" s="1"/>
  <c r="T37" i="1"/>
  <c r="T36" i="1" s="1"/>
  <c r="AG37" i="1"/>
  <c r="AG36" i="1" s="1"/>
  <c r="BG37" i="1"/>
  <c r="BG36" i="1" s="1"/>
  <c r="O16" i="2"/>
  <c r="Q16" i="3"/>
  <c r="AT20" i="1"/>
  <c r="AT26" i="1"/>
  <c r="AT25" i="1" s="1"/>
  <c r="AT24" i="1" s="1"/>
  <c r="AT23" i="1" s="1"/>
  <c r="F13" i="1"/>
  <c r="AD13" i="1"/>
  <c r="AD9" i="1" s="1"/>
  <c r="AD8" i="1" s="1"/>
  <c r="AG18" i="1"/>
  <c r="G21" i="1"/>
  <c r="F29" i="1"/>
  <c r="F28" i="1" s="1"/>
  <c r="T32" i="1"/>
  <c r="T31" i="1" s="1"/>
  <c r="AG32" i="1"/>
  <c r="AG31" i="1" s="1"/>
  <c r="AT32" i="1"/>
  <c r="AT31" i="1" s="1"/>
  <c r="P16" i="2"/>
  <c r="Q15" i="2"/>
  <c r="R12" i="3"/>
  <c r="R11" i="3" s="1"/>
  <c r="R10" i="3" s="1"/>
  <c r="R9" i="3" s="1"/>
  <c r="R8" i="3" s="1"/>
  <c r="R7" i="3" s="1"/>
  <c r="AE12" i="3"/>
  <c r="AD11" i="3"/>
  <c r="AD10" i="3" s="1"/>
  <c r="AD9" i="3" s="1"/>
  <c r="AD8" i="3" s="1"/>
  <c r="AD7" i="3" s="1"/>
  <c r="AD16" i="3" s="1"/>
  <c r="BC27" i="1"/>
  <c r="H14" i="1"/>
  <c r="T21" i="1"/>
  <c r="AG21" i="1"/>
  <c r="AT21" i="1"/>
  <c r="BG21" i="1"/>
  <c r="AC27" i="1"/>
  <c r="R13" i="3"/>
  <c r="AE13" i="3"/>
  <c r="T12" i="1"/>
  <c r="T11" i="1" s="1"/>
  <c r="L19" i="1"/>
  <c r="H36" i="1"/>
  <c r="E11" i="2"/>
  <c r="E10" i="2" s="1"/>
  <c r="E9" i="2" s="1"/>
  <c r="E8" i="2" s="1"/>
  <c r="E7" i="2" s="1"/>
  <c r="U16" i="3"/>
  <c r="F14" i="3"/>
  <c r="Y13" i="1"/>
  <c r="Y9" i="1" s="1"/>
  <c r="Y8" i="1" s="1"/>
  <c r="AG26" i="1"/>
  <c r="AG25" i="1" s="1"/>
  <c r="AG24" i="1" s="1"/>
  <c r="AG23" i="1" s="1"/>
  <c r="E27" i="1"/>
  <c r="AE13" i="1"/>
  <c r="AE9" i="1" s="1"/>
  <c r="AE8" i="1" s="1"/>
  <c r="BB13" i="1"/>
  <c r="BB9" i="1" s="1"/>
  <c r="BB8" i="1" s="1"/>
  <c r="E10" i="1"/>
  <c r="I10" i="1"/>
  <c r="AS9" i="1"/>
  <c r="AS8" i="1" s="1"/>
  <c r="AS7" i="1" s="1"/>
  <c r="AS38" i="1" s="1"/>
  <c r="T17" i="1"/>
  <c r="T16" i="1" s="1"/>
  <c r="AG17" i="1"/>
  <c r="AG16" i="1" s="1"/>
  <c r="AT17" i="1"/>
  <c r="BG17" i="1"/>
  <c r="BG16" i="1" s="1"/>
  <c r="E16" i="1"/>
  <c r="E13" i="1" s="1"/>
  <c r="G22" i="1"/>
  <c r="I16" i="3"/>
  <c r="AX9" i="1"/>
  <c r="AX8" i="1" s="1"/>
  <c r="P13" i="1"/>
  <c r="AC13" i="1"/>
  <c r="AC9" i="1" s="1"/>
  <c r="AC8" i="1" s="1"/>
  <c r="AC7" i="1" s="1"/>
  <c r="AC38" i="1" s="1"/>
  <c r="AV16" i="1"/>
  <c r="H19" i="1"/>
  <c r="AN19" i="1"/>
  <c r="AN13" i="1" s="1"/>
  <c r="AN9" i="1" s="1"/>
  <c r="AN8" i="1" s="1"/>
  <c r="AN7" i="1" s="1"/>
  <c r="AN38" i="1" s="1"/>
  <c r="BA19" i="1"/>
  <c r="BA13" i="1" s="1"/>
  <c r="BA9" i="1" s="1"/>
  <c r="BA8" i="1" s="1"/>
  <c r="T22" i="1"/>
  <c r="AG22" i="1"/>
  <c r="AG19" i="1" s="1"/>
  <c r="AT22" i="1"/>
  <c r="BG22" i="1"/>
  <c r="AH29" i="1"/>
  <c r="AH28" i="1" s="1"/>
  <c r="J16" i="3"/>
  <c r="V11" i="3"/>
  <c r="V10" i="3" s="1"/>
  <c r="V9" i="3" s="1"/>
  <c r="V8" i="3" s="1"/>
  <c r="V7" i="3" s="1"/>
  <c r="V16" i="3" s="1"/>
  <c r="BG30" i="1"/>
  <c r="BG29" i="1" s="1"/>
  <c r="BG28" i="1" s="1"/>
  <c r="BG27" i="1" s="1"/>
  <c r="W16" i="1"/>
  <c r="W13" i="1" s="1"/>
  <c r="W9" i="1" s="1"/>
  <c r="W8" i="1" s="1"/>
  <c r="AW16" i="1"/>
  <c r="AW13" i="1" s="1"/>
  <c r="AW9" i="1" s="1"/>
  <c r="AW8" i="1" s="1"/>
  <c r="O19" i="1"/>
  <c r="O13" i="1" s="1"/>
  <c r="O9" i="1" s="1"/>
  <c r="O8" i="1" s="1"/>
  <c r="AB19" i="1"/>
  <c r="AB13" i="1" s="1"/>
  <c r="AB9" i="1" s="1"/>
  <c r="AB8" i="1" s="1"/>
  <c r="AB7" i="1" s="1"/>
  <c r="AB38" i="1" s="1"/>
  <c r="AO19" i="1"/>
  <c r="AO13" i="1" s="1"/>
  <c r="AO9" i="1" s="1"/>
  <c r="AO8" i="1" s="1"/>
  <c r="AY19" i="1"/>
  <c r="AY13" i="1" s="1"/>
  <c r="AY9" i="1" s="1"/>
  <c r="AY8" i="1" s="1"/>
  <c r="AY7" i="1" s="1"/>
  <c r="AY38" i="1" s="1"/>
  <c r="AA27" i="1"/>
  <c r="AT35" i="1"/>
  <c r="F11" i="2"/>
  <c r="F10" i="2" s="1"/>
  <c r="F9" i="2" s="1"/>
  <c r="F8" i="2" s="1"/>
  <c r="F7" i="2" s="1"/>
  <c r="F16" i="2" s="1"/>
  <c r="U14" i="1"/>
  <c r="U13" i="1" s="1"/>
  <c r="U9" i="1" s="1"/>
  <c r="U8" i="1" s="1"/>
  <c r="J11" i="1"/>
  <c r="R13" i="1"/>
  <c r="X16" i="1"/>
  <c r="X13" i="1" s="1"/>
  <c r="X9" i="1" s="1"/>
  <c r="X8" i="1" s="1"/>
  <c r="X7" i="1" s="1"/>
  <c r="X38" i="1" s="1"/>
  <c r="AK16" i="1"/>
  <c r="AK13" i="1" s="1"/>
  <c r="AK9" i="1" s="1"/>
  <c r="AK8" i="1" s="1"/>
  <c r="AK7" i="1" s="1"/>
  <c r="AK38" i="1" s="1"/>
  <c r="AM19" i="1"/>
  <c r="AM13" i="1" s="1"/>
  <c r="AM9" i="1" s="1"/>
  <c r="AM8" i="1" s="1"/>
  <c r="AM7" i="1" s="1"/>
  <c r="AM38" i="1" s="1"/>
  <c r="O27" i="1"/>
  <c r="J16" i="2"/>
  <c r="G11" i="2"/>
  <c r="G10" i="2" s="1"/>
  <c r="G9" i="2" s="1"/>
  <c r="G8" i="2" s="1"/>
  <c r="G7" i="2" s="1"/>
  <c r="Y11" i="3"/>
  <c r="Y10" i="3" s="1"/>
  <c r="Y9" i="3" s="1"/>
  <c r="Y8" i="3" s="1"/>
  <c r="Y7" i="3" s="1"/>
  <c r="Y16" i="3" s="1"/>
  <c r="AG20" i="1"/>
  <c r="T26" i="1"/>
  <c r="T25" i="1" s="1"/>
  <c r="T24" i="1" s="1"/>
  <c r="T23" i="1" s="1"/>
  <c r="AF27" i="1"/>
  <c r="AU10" i="1"/>
  <c r="H11" i="1"/>
  <c r="K10" i="1"/>
  <c r="AI10" i="1"/>
  <c r="AL9" i="1"/>
  <c r="AL8" i="1" s="1"/>
  <c r="AL7" i="1" s="1"/>
  <c r="AL38" i="1" s="1"/>
  <c r="G15" i="1"/>
  <c r="G14" i="1" s="1"/>
  <c r="L16" i="1"/>
  <c r="L13" i="1" s="1"/>
  <c r="L9" i="1" s="1"/>
  <c r="L8" i="1" s="1"/>
  <c r="L7" i="1" s="1"/>
  <c r="L38" i="1" s="1"/>
  <c r="AT18" i="1"/>
  <c r="D19" i="1"/>
  <c r="D13" i="1" s="1"/>
  <c r="D9" i="1" s="1"/>
  <c r="D8" i="1" s="1"/>
  <c r="D7" i="1" s="1"/>
  <c r="D38" i="1" s="1"/>
  <c r="Q19" i="1"/>
  <c r="Q13" i="1" s="1"/>
  <c r="Q9" i="1" s="1"/>
  <c r="Q8" i="1" s="1"/>
  <c r="Q7" i="1" s="1"/>
  <c r="Q38" i="1" s="1"/>
  <c r="AA19" i="1"/>
  <c r="AA13" i="1" s="1"/>
  <c r="AA9" i="1" s="1"/>
  <c r="AA8" i="1" s="1"/>
  <c r="U31" i="1"/>
  <c r="U27" i="1" s="1"/>
  <c r="G35" i="1"/>
  <c r="H11" i="2"/>
  <c r="H10" i="2" s="1"/>
  <c r="H9" i="2" s="1"/>
  <c r="H8" i="2" s="1"/>
  <c r="H7" i="2" s="1"/>
  <c r="H16" i="2" s="1"/>
  <c r="M11" i="3"/>
  <c r="M10" i="3" s="1"/>
  <c r="M9" i="3" s="1"/>
  <c r="M8" i="3" s="1"/>
  <c r="M7" i="3" s="1"/>
  <c r="M16" i="3" s="1"/>
  <c r="W16" i="3"/>
  <c r="AA16" i="3"/>
  <c r="E16" i="3"/>
  <c r="F11" i="3"/>
  <c r="F10" i="3" s="1"/>
  <c r="F9" i="3" s="1"/>
  <c r="F8" i="3" s="1"/>
  <c r="F7" i="3" s="1"/>
  <c r="S11" i="3"/>
  <c r="S10" i="3" s="1"/>
  <c r="S9" i="3" s="1"/>
  <c r="S8" i="3" s="1"/>
  <c r="S7" i="3" s="1"/>
  <c r="S16" i="3" s="1"/>
  <c r="L16" i="2"/>
  <c r="M16" i="2"/>
  <c r="D16" i="2"/>
  <c r="G16" i="2"/>
  <c r="E14" i="2"/>
  <c r="Q14" i="2" s="1"/>
  <c r="AD7" i="1"/>
  <c r="AD38" i="1" s="1"/>
  <c r="AZ13" i="1"/>
  <c r="AZ9" i="1" s="1"/>
  <c r="AZ8" i="1" s="1"/>
  <c r="BC13" i="1"/>
  <c r="BC9" i="1" s="1"/>
  <c r="BC8" i="1" s="1"/>
  <c r="BC7" i="1" s="1"/>
  <c r="BC38" i="1" s="1"/>
  <c r="K27" i="1"/>
  <c r="AX27" i="1"/>
  <c r="M13" i="1"/>
  <c r="M9" i="1" s="1"/>
  <c r="M8" i="1" s="1"/>
  <c r="M7" i="1" s="1"/>
  <c r="M38" i="1" s="1"/>
  <c r="K9" i="1"/>
  <c r="K8" i="1" s="1"/>
  <c r="N27" i="1"/>
  <c r="P9" i="1"/>
  <c r="P8" i="1" s="1"/>
  <c r="AP13" i="1"/>
  <c r="AP9" i="1" s="1"/>
  <c r="AP8" i="1" s="1"/>
  <c r="AP7" i="1" s="1"/>
  <c r="AP38" i="1" s="1"/>
  <c r="AF7" i="1"/>
  <c r="AF38" i="1" s="1"/>
  <c r="S13" i="1"/>
  <c r="AQ13" i="1"/>
  <c r="AQ9" i="1" s="1"/>
  <c r="AQ8" i="1" s="1"/>
  <c r="BF27" i="1"/>
  <c r="P27" i="1"/>
  <c r="V13" i="1"/>
  <c r="AI13" i="1"/>
  <c r="AV13" i="1"/>
  <c r="AV9" i="1" s="1"/>
  <c r="AV8" i="1" s="1"/>
  <c r="J13" i="1"/>
  <c r="J9" i="1" s="1"/>
  <c r="J8" i="1" s="1"/>
  <c r="J7" i="1" s="1"/>
  <c r="J38" i="1" s="1"/>
  <c r="T19" i="1"/>
  <c r="T13" i="1" s="1"/>
  <c r="AT19" i="1"/>
  <c r="F27" i="1"/>
  <c r="BG12" i="1"/>
  <c r="BG15" i="1"/>
  <c r="BG14" i="1" s="1"/>
  <c r="G17" i="1"/>
  <c r="G16" i="1" s="1"/>
  <c r="BG20" i="1"/>
  <c r="BG26" i="1"/>
  <c r="BG25" i="1" s="1"/>
  <c r="BG24" i="1" s="1"/>
  <c r="BG23" i="1" s="1"/>
  <c r="BG32" i="1"/>
  <c r="BG31" i="1" s="1"/>
  <c r="G34" i="1"/>
  <c r="G33" i="1" s="1"/>
  <c r="F10" i="1"/>
  <c r="F9" i="1" s="1"/>
  <c r="F8" i="1" s="1"/>
  <c r="R10" i="1"/>
  <c r="AG12" i="1"/>
  <c r="S10" i="1"/>
  <c r="G37" i="1"/>
  <c r="G36" i="1" s="1"/>
  <c r="H10" i="1"/>
  <c r="L11" i="1"/>
  <c r="X11" i="1"/>
  <c r="AH14" i="1"/>
  <c r="AH13" i="1" s="1"/>
  <c r="AH9" i="1" s="1"/>
  <c r="AH8" i="1" s="1"/>
  <c r="AH19" i="1"/>
  <c r="AH25" i="1"/>
  <c r="AH24" i="1" s="1"/>
  <c r="AH23" i="1" s="1"/>
  <c r="AH31" i="1"/>
  <c r="M11" i="1"/>
  <c r="Y11" i="1"/>
  <c r="AK11" i="1"/>
  <c r="T30" i="1"/>
  <c r="T29" i="1" s="1"/>
  <c r="T28" i="1" s="1"/>
  <c r="AT37" i="1"/>
  <c r="AT36" i="1" s="1"/>
  <c r="G12" i="1"/>
  <c r="AG30" i="1"/>
  <c r="AG29" i="1" s="1"/>
  <c r="AG28" i="1" s="1"/>
  <c r="AT12" i="1"/>
  <c r="AU16" i="1"/>
  <c r="AU13" i="1" s="1"/>
  <c r="AV7" i="1" l="1"/>
  <c r="AV38" i="1" s="1"/>
  <c r="T10" i="1"/>
  <c r="T9" i="1" s="1"/>
  <c r="T8" i="1" s="1"/>
  <c r="T7" i="1" s="1"/>
  <c r="T38" i="1" s="1"/>
  <c r="AG27" i="1"/>
  <c r="E9" i="1"/>
  <c r="E8" i="1" s="1"/>
  <c r="E7" i="1" s="1"/>
  <c r="E38" i="1" s="1"/>
  <c r="BE7" i="1"/>
  <c r="BE38" i="1" s="1"/>
  <c r="AT16" i="1"/>
  <c r="AT13" i="1" s="1"/>
  <c r="AG13" i="1"/>
  <c r="AI9" i="1"/>
  <c r="AI8" i="1" s="1"/>
  <c r="AI7" i="1" s="1"/>
  <c r="AI38" i="1" s="1"/>
  <c r="R9" i="1"/>
  <c r="R8" i="1" s="1"/>
  <c r="BA7" i="1"/>
  <c r="BA38" i="1" s="1"/>
  <c r="G27" i="1"/>
  <c r="AR7" i="1"/>
  <c r="AR38" i="1" s="1"/>
  <c r="AE7" i="1"/>
  <c r="AE38" i="1" s="1"/>
  <c r="O7" i="1"/>
  <c r="O38" i="1" s="1"/>
  <c r="T27" i="1"/>
  <c r="AO7" i="1"/>
  <c r="AO38" i="1" s="1"/>
  <c r="Y7" i="1"/>
  <c r="Y38" i="1" s="1"/>
  <c r="I9" i="1"/>
  <c r="I8" i="1" s="1"/>
  <c r="I7" i="1" s="1"/>
  <c r="I38" i="1" s="1"/>
  <c r="BB7" i="1"/>
  <c r="BB38" i="1" s="1"/>
  <c r="Z7" i="1"/>
  <c r="Z38" i="1" s="1"/>
  <c r="AH27" i="1"/>
  <c r="AW7" i="1"/>
  <c r="AW38" i="1" s="1"/>
  <c r="AQ7" i="1"/>
  <c r="AQ38" i="1" s="1"/>
  <c r="AZ7" i="1"/>
  <c r="AZ38" i="1" s="1"/>
  <c r="AA7" i="1"/>
  <c r="AA38" i="1" s="1"/>
  <c r="W7" i="1"/>
  <c r="W38" i="1" s="1"/>
  <c r="AX7" i="1"/>
  <c r="AX38" i="1" s="1"/>
  <c r="R16" i="3"/>
  <c r="U7" i="1"/>
  <c r="U38" i="1" s="1"/>
  <c r="S9" i="1"/>
  <c r="S8" i="1" s="1"/>
  <c r="S7" i="1" s="1"/>
  <c r="S38" i="1" s="1"/>
  <c r="R7" i="1"/>
  <c r="R38" i="1" s="1"/>
  <c r="H13" i="1"/>
  <c r="H9" i="1" s="1"/>
  <c r="H8" i="1" s="1"/>
  <c r="H7" i="1" s="1"/>
  <c r="H38" i="1" s="1"/>
  <c r="AT27" i="1"/>
  <c r="F16" i="3"/>
  <c r="AU9" i="1"/>
  <c r="AU8" i="1" s="1"/>
  <c r="AU7" i="1" s="1"/>
  <c r="AU38" i="1" s="1"/>
  <c r="BG19" i="1"/>
  <c r="BG13" i="1" s="1"/>
  <c r="E16" i="2"/>
  <c r="Q16" i="2" s="1"/>
  <c r="G19" i="1"/>
  <c r="G13" i="1"/>
  <c r="AE11" i="3"/>
  <c r="AE10" i="3" s="1"/>
  <c r="AE9" i="3" s="1"/>
  <c r="AE8" i="3" s="1"/>
  <c r="AE7" i="3" s="1"/>
  <c r="AE16" i="3" s="1"/>
  <c r="AH7" i="1"/>
  <c r="AH38" i="1" s="1"/>
  <c r="G11" i="1"/>
  <c r="G10" i="1"/>
  <c r="AG10" i="1"/>
  <c r="AG9" i="1" s="1"/>
  <c r="AG8" i="1" s="1"/>
  <c r="AG11" i="1"/>
  <c r="F7" i="1"/>
  <c r="F38" i="1" s="1"/>
  <c r="AT10" i="1"/>
  <c r="AT9" i="1" s="1"/>
  <c r="AT8" i="1" s="1"/>
  <c r="AT11" i="1"/>
  <c r="BG10" i="1"/>
  <c r="BG11" i="1"/>
  <c r="P7" i="1"/>
  <c r="P38" i="1" s="1"/>
  <c r="K7" i="1"/>
  <c r="K38" i="1" s="1"/>
  <c r="AG7" i="1" l="1"/>
  <c r="AG38" i="1" s="1"/>
  <c r="G9" i="1"/>
  <c r="G8" i="1" s="1"/>
  <c r="G7" i="1" s="1"/>
  <c r="G38" i="1" s="1"/>
  <c r="E21" i="2"/>
  <c r="BG9" i="1"/>
  <c r="BG8" i="1" s="1"/>
  <c r="BG7" i="1" s="1"/>
  <c r="BG38" i="1" s="1"/>
  <c r="E22" i="2"/>
  <c r="AT7" i="1"/>
  <c r="AT38" i="1" s="1"/>
</calcChain>
</file>

<file path=xl/sharedStrings.xml><?xml version="1.0" encoding="utf-8"?>
<sst xmlns="http://schemas.openxmlformats.org/spreadsheetml/2006/main" count="236" uniqueCount="145">
  <si>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</si>
  <si>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</si>
  <si>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</si>
  <si>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</si>
  <si>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</si>
  <si>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</si>
  <si>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r>
      <t xml:space="preserve">Mes mayo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</si>
  <si>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</si>
  <si>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</si>
  <si>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</si>
  <si>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</si>
  <si>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</si>
  <si>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</si>
  <si>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</si>
  <si>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</si>
  <si>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</si>
  <si>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</si>
  <si>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</si>
  <si>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</si>
  <si>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</si>
  <si>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</si>
  <si>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</si>
  <si>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</si>
  <si>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</si>
  <si>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</si>
  <si>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</si>
  <si>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</si>
  <si>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</si>
  <si>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</si>
  <si>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</si>
  <si>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</si>
  <si>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</si>
  <si>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</si>
  <si>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</si>
  <si>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</si>
  <si>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</si>
  <si>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</si>
  <si>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</si>
  <si>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</si>
  <si>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</si>
  <si>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</si>
  <si>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</si>
  <si>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</si>
  <si>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</si>
  <si>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</si>
  <si>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</si>
  <si>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</si>
  <si>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</si>
  <si>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</si>
  <si>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</si>
  <si>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</si>
  <si>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</si>
  <si>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</si>
  <si>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</si>
  <si>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</si>
  <si>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</si>
  <si>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</si>
  <si>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</si>
  <si>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</si>
  <si>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</si>
  <si>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</si>
  <si>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</si>
  <si>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</si>
  <si>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</si>
  <si>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</si>
  <si>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</si>
  <si>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</si>
  <si>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</si>
  <si>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</si>
  <si>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</si>
  <si>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</si>
  <si>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</si>
  <si>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</si>
  <si>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</si>
  <si>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</si>
  <si>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</si>
  <si>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</si>
  <si>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</si>
  <si>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</si>
  <si>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</si>
  <si>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</si>
  <si>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</si>
  <si>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</si>
  <si>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</si>
  <si>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</si>
  <si>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</si>
  <si>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</si>
  <si>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</si>
  <si>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</si>
  <si>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</si>
  <si>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</si>
  <si>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</si>
  <si>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</si>
  <si>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</si>
  <si>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</si>
  <si>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</si>
  <si>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</si>
  <si>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</si>
  <si>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</si>
  <si>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</si>
  <si>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</si>
  <si>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</si>
  <si>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</si>
  <si>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</si>
  <si>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</si>
  <si>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</si>
  <si>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</si>
  <si>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</si>
  <si>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</si>
  <si>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</si>
  <si>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</si>
  <si>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</si>
  <si>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</si>
  <si>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</si>
  <si>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</si>
  <si>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</si>
  <si>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</si>
  <si>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</si>
  <si>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</si>
  <si>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</si>
  <si>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</si>
  <si>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</si>
  <si>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</si>
  <si>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</si>
  <si>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</si>
  <si>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</si>
  <si>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</si>
  <si>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</si>
  <si>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</si>
  <si>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</si>
  <si>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</si>
  <si>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</si>
  <si>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</si>
  <si>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</si>
  <si>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</si>
  <si>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</si>
  <si>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</si>
  <si>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r>
      <t xml:space="preserve">Mes mayo </t>
    </r>
    <r>
      <rPr>
        <b/>
        <sz val="10"/>
        <rFont val="Calibri"/>
        <family val="2"/>
      </rPr>
      <t>Vigencia 2026</t>
    </r>
  </si>
  <si>
    <t>UNIDAD EJECUTORA: 040200</t>
  </si>
  <si>
    <t>(Miles de Pesos)</t>
  </si>
  <si>
    <t>DESCRIPCION</t>
  </si>
  <si>
    <t>Reservas Constituidas</t>
  </si>
  <si>
    <t>COMPROMISO</t>
  </si>
  <si>
    <t>Obligación
Febrero</t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</si>
  <si>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la diferencia entre la columna de reservas constituidas y compromisos vigentes representa el valor de las liberaciones de reserva en lo corrido del año.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</si>
</sst>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7" fillId="2" borderId="13" xfId="0" applyNumberFormat="1" applyFont="1" applyFill="1" applyBorder="1" applyAlignment="1">
      <alignment horizontal="center" vertical="center" wrapText="1" readingOrder="1"/>
    </xf>
    <xf numFmtId="164" fontId="14" fillId="2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9" fillId="2" borderId="0" xfId="0" applyNumberFormat="1" applyFont="1" applyFill="1"/>
    <xf numFmtId="164" fontId="20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8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8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horizontal="center"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3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horizontal="center" vertical="center" wrapText="1" readingOrder="1"/>
    </xf>
    <xf numFmtId="165" fontId="23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5" fillId="8" borderId="12" xfId="0" applyNumberFormat="1" applyFont="1" applyFill="1" applyBorder="1" applyAlignment="1">
      <alignment vertical="center" wrapText="1" readingOrder="1"/>
    </xf>
    <xf numFmtId="0" fontId="23" fillId="2" borderId="0" xfId="0" applyFont="1" applyFill="1"/>
    <xf numFmtId="165" fontId="23" fillId="2" borderId="0" xfId="1" applyFont="1" applyFill="1" applyBorder="1"/>
    <xf numFmtId="3" fontId="23" fillId="2" borderId="0" xfId="0" applyNumberFormat="1" applyFont="1" applyFill="1"/>
    <xf numFmtId="166" fontId="23" fillId="2" borderId="0" xfId="1" applyNumberFormat="1" applyFont="1" applyFill="1" applyBorder="1"/>
    <xf numFmtId="43" fontId="23" fillId="2" borderId="0" xfId="0" applyNumberFormat="1" applyFont="1" applyFill="1"/>
    <xf numFmtId="166" fontId="23" fillId="2" borderId="0" xfId="0" applyNumberFormat="1" applyFont="1" applyFill="1"/>
    <xf numFmtId="165" fontId="2" fillId="2" borderId="0" xfId="1" applyFont="1" applyFill="1" applyBorder="1"/>
    <xf numFmtId="166" fontId="19" fillId="2" borderId="0" xfId="1" applyNumberFormat="1" applyFont="1" applyFill="1" applyBorder="1"/>
    <xf numFmtId="43" fontId="2" fillId="2" borderId="0" xfId="0" applyNumberFormat="1" applyFont="1" applyFill="1"/>
    <xf numFmtId="9" fontId="2" fillId="2" borderId="0" xfId="2" applyFont="1" applyFill="1" applyBorder="1"/>
    <xf numFmtId="164" fontId="20" fillId="2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4" fontId="2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9" fillId="2" borderId="0" xfId="0" applyFont="1" applyFill="1"/>
    <xf numFmtId="167" fontId="19" fillId="2" borderId="0" xfId="0" applyNumberFormat="1" applyFont="1" applyFill="1"/>
    <xf numFmtId="3" fontId="19" fillId="2" borderId="0" xfId="0" applyNumberFormat="1" applyFont="1" applyFill="1"/>
    <xf numFmtId="0" fontId="13" fillId="2" borderId="0" xfId="0" applyFont="1" applyFill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FB857-7B25-4FDD-8608-F7A48253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AB74F36F-569E-4CEE-AA1C-767C181C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C20903-A428-4CE3-B5D8-3BFF69F43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DABAA2E4-CCC6-4B97-B408-AA089F4B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09C526-2AC3-4BB1-A2FA-05F4C2E2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C0DDB9EF-477C-4271-BC16-58D6FB93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5ED9-BEC3-4ED9-AECD-29B7B5E7F795}">
  <sheetPr>
    <tabColor theme="0" tint="-0.249977111117893"/>
  </sheetPr>
  <dimension ref="A1:BL47"/>
  <sheetViews>
    <sheetView topLeftCell="A22" workbookViewId="0">
      <selection activeCell="A6" sqref="A6:XFD6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11" width="15.7109375" style="5" hidden="1" customWidth="1"/>
    <col min="12" max="12" width="15.7109375" style="5" customWidth="1"/>
    <col min="13" max="19" width="15.7109375" style="5" hidden="1" customWidth="1"/>
    <col min="20" max="20" width="15.7109375" style="5" customWidth="1"/>
    <col min="21" max="24" width="15.7109375" style="5" hidden="1" customWidth="1"/>
    <col min="25" max="25" width="15.7109375" style="5" customWidth="1"/>
    <col min="26" max="32" width="15.7109375" style="5" hidden="1" customWidth="1"/>
    <col min="33" max="33" width="15.7109375" style="5" customWidth="1"/>
    <col min="34" max="37" width="15.7109375" style="5" hidden="1" customWidth="1"/>
    <col min="38" max="38" width="15.7109375" style="5" customWidth="1"/>
    <col min="39" max="45" width="15.7109375" style="5" hidden="1" customWidth="1"/>
    <col min="46" max="46" width="15.7109375" style="5" customWidth="1"/>
    <col min="47" max="50" width="15.7109375" style="5" hidden="1" customWidth="1"/>
    <col min="51" max="51" width="15.7109375" style="5" customWidth="1"/>
    <col min="52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3" width="15.7109375" style="5" customWidth="1"/>
    <col min="264" max="267" width="0" style="5" hidden="1" customWidth="1"/>
    <col min="268" max="268" width="15.7109375" style="5" customWidth="1"/>
    <col min="269" max="275" width="0" style="5" hidden="1" customWidth="1"/>
    <col min="276" max="276" width="15.7109375" style="5" customWidth="1"/>
    <col min="277" max="280" width="0" style="5" hidden="1" customWidth="1"/>
    <col min="281" max="281" width="15.7109375" style="5" customWidth="1"/>
    <col min="282" max="288" width="0" style="5" hidden="1" customWidth="1"/>
    <col min="289" max="289" width="15.7109375" style="5" customWidth="1"/>
    <col min="290" max="293" width="0" style="5" hidden="1" customWidth="1"/>
    <col min="294" max="294" width="15.7109375" style="5" customWidth="1"/>
    <col min="295" max="301" width="0" style="5" hidden="1" customWidth="1"/>
    <col min="302" max="302" width="15.7109375" style="5" customWidth="1"/>
    <col min="303" max="306" width="0" style="5" hidden="1" customWidth="1"/>
    <col min="307" max="307" width="15.7109375" style="5" customWidth="1"/>
    <col min="308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19" width="15.7109375" style="5" customWidth="1"/>
    <col min="520" max="523" width="0" style="5" hidden="1" customWidth="1"/>
    <col min="524" max="524" width="15.7109375" style="5" customWidth="1"/>
    <col min="525" max="531" width="0" style="5" hidden="1" customWidth="1"/>
    <col min="532" max="532" width="15.7109375" style="5" customWidth="1"/>
    <col min="533" max="536" width="0" style="5" hidden="1" customWidth="1"/>
    <col min="537" max="537" width="15.7109375" style="5" customWidth="1"/>
    <col min="538" max="544" width="0" style="5" hidden="1" customWidth="1"/>
    <col min="545" max="545" width="15.7109375" style="5" customWidth="1"/>
    <col min="546" max="549" width="0" style="5" hidden="1" customWidth="1"/>
    <col min="550" max="550" width="15.7109375" style="5" customWidth="1"/>
    <col min="551" max="557" width="0" style="5" hidden="1" customWidth="1"/>
    <col min="558" max="558" width="15.7109375" style="5" customWidth="1"/>
    <col min="559" max="562" width="0" style="5" hidden="1" customWidth="1"/>
    <col min="563" max="563" width="15.7109375" style="5" customWidth="1"/>
    <col min="564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5" width="15.7109375" style="5" customWidth="1"/>
    <col min="776" max="779" width="0" style="5" hidden="1" customWidth="1"/>
    <col min="780" max="780" width="15.7109375" style="5" customWidth="1"/>
    <col min="781" max="787" width="0" style="5" hidden="1" customWidth="1"/>
    <col min="788" max="788" width="15.7109375" style="5" customWidth="1"/>
    <col min="789" max="792" width="0" style="5" hidden="1" customWidth="1"/>
    <col min="793" max="793" width="15.7109375" style="5" customWidth="1"/>
    <col min="794" max="800" width="0" style="5" hidden="1" customWidth="1"/>
    <col min="801" max="801" width="15.7109375" style="5" customWidth="1"/>
    <col min="802" max="805" width="0" style="5" hidden="1" customWidth="1"/>
    <col min="806" max="806" width="15.7109375" style="5" customWidth="1"/>
    <col min="807" max="813" width="0" style="5" hidden="1" customWidth="1"/>
    <col min="814" max="814" width="15.7109375" style="5" customWidth="1"/>
    <col min="815" max="818" width="0" style="5" hidden="1" customWidth="1"/>
    <col min="819" max="819" width="15.7109375" style="5" customWidth="1"/>
    <col min="820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1" width="15.7109375" style="5" customWidth="1"/>
    <col min="1032" max="1035" width="0" style="5" hidden="1" customWidth="1"/>
    <col min="1036" max="1036" width="15.7109375" style="5" customWidth="1"/>
    <col min="1037" max="1043" width="0" style="5" hidden="1" customWidth="1"/>
    <col min="1044" max="1044" width="15.7109375" style="5" customWidth="1"/>
    <col min="1045" max="1048" width="0" style="5" hidden="1" customWidth="1"/>
    <col min="1049" max="1049" width="15.7109375" style="5" customWidth="1"/>
    <col min="1050" max="1056" width="0" style="5" hidden="1" customWidth="1"/>
    <col min="1057" max="1057" width="15.7109375" style="5" customWidth="1"/>
    <col min="1058" max="1061" width="0" style="5" hidden="1" customWidth="1"/>
    <col min="1062" max="1062" width="15.7109375" style="5" customWidth="1"/>
    <col min="1063" max="1069" width="0" style="5" hidden="1" customWidth="1"/>
    <col min="1070" max="1070" width="15.7109375" style="5" customWidth="1"/>
    <col min="1071" max="1074" width="0" style="5" hidden="1" customWidth="1"/>
    <col min="1075" max="1075" width="15.7109375" style="5" customWidth="1"/>
    <col min="1076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7" width="15.7109375" style="5" customWidth="1"/>
    <col min="1288" max="1291" width="0" style="5" hidden="1" customWidth="1"/>
    <col min="1292" max="1292" width="15.7109375" style="5" customWidth="1"/>
    <col min="1293" max="1299" width="0" style="5" hidden="1" customWidth="1"/>
    <col min="1300" max="1300" width="15.7109375" style="5" customWidth="1"/>
    <col min="1301" max="1304" width="0" style="5" hidden="1" customWidth="1"/>
    <col min="1305" max="1305" width="15.7109375" style="5" customWidth="1"/>
    <col min="1306" max="1312" width="0" style="5" hidden="1" customWidth="1"/>
    <col min="1313" max="1313" width="15.7109375" style="5" customWidth="1"/>
    <col min="1314" max="1317" width="0" style="5" hidden="1" customWidth="1"/>
    <col min="1318" max="1318" width="15.7109375" style="5" customWidth="1"/>
    <col min="1319" max="1325" width="0" style="5" hidden="1" customWidth="1"/>
    <col min="1326" max="1326" width="15.7109375" style="5" customWidth="1"/>
    <col min="1327" max="1330" width="0" style="5" hidden="1" customWidth="1"/>
    <col min="1331" max="1331" width="15.7109375" style="5" customWidth="1"/>
    <col min="1332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3" width="15.7109375" style="5" customWidth="1"/>
    <col min="1544" max="1547" width="0" style="5" hidden="1" customWidth="1"/>
    <col min="1548" max="1548" width="15.7109375" style="5" customWidth="1"/>
    <col min="1549" max="1555" width="0" style="5" hidden="1" customWidth="1"/>
    <col min="1556" max="1556" width="15.7109375" style="5" customWidth="1"/>
    <col min="1557" max="1560" width="0" style="5" hidden="1" customWidth="1"/>
    <col min="1561" max="1561" width="15.7109375" style="5" customWidth="1"/>
    <col min="1562" max="1568" width="0" style="5" hidden="1" customWidth="1"/>
    <col min="1569" max="1569" width="15.7109375" style="5" customWidth="1"/>
    <col min="1570" max="1573" width="0" style="5" hidden="1" customWidth="1"/>
    <col min="1574" max="1574" width="15.7109375" style="5" customWidth="1"/>
    <col min="1575" max="1581" width="0" style="5" hidden="1" customWidth="1"/>
    <col min="1582" max="1582" width="15.7109375" style="5" customWidth="1"/>
    <col min="1583" max="1586" width="0" style="5" hidden="1" customWidth="1"/>
    <col min="1587" max="1587" width="15.7109375" style="5" customWidth="1"/>
    <col min="1588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799" width="15.7109375" style="5" customWidth="1"/>
    <col min="1800" max="1803" width="0" style="5" hidden="1" customWidth="1"/>
    <col min="1804" max="1804" width="15.7109375" style="5" customWidth="1"/>
    <col min="1805" max="1811" width="0" style="5" hidden="1" customWidth="1"/>
    <col min="1812" max="1812" width="15.7109375" style="5" customWidth="1"/>
    <col min="1813" max="1816" width="0" style="5" hidden="1" customWidth="1"/>
    <col min="1817" max="1817" width="15.7109375" style="5" customWidth="1"/>
    <col min="1818" max="1824" width="0" style="5" hidden="1" customWidth="1"/>
    <col min="1825" max="1825" width="15.7109375" style="5" customWidth="1"/>
    <col min="1826" max="1829" width="0" style="5" hidden="1" customWidth="1"/>
    <col min="1830" max="1830" width="15.7109375" style="5" customWidth="1"/>
    <col min="1831" max="1837" width="0" style="5" hidden="1" customWidth="1"/>
    <col min="1838" max="1838" width="15.7109375" style="5" customWidth="1"/>
    <col min="1839" max="1842" width="0" style="5" hidden="1" customWidth="1"/>
    <col min="1843" max="1843" width="15.7109375" style="5" customWidth="1"/>
    <col min="1844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5" width="15.7109375" style="5" customWidth="1"/>
    <col min="2056" max="2059" width="0" style="5" hidden="1" customWidth="1"/>
    <col min="2060" max="2060" width="15.7109375" style="5" customWidth="1"/>
    <col min="2061" max="2067" width="0" style="5" hidden="1" customWidth="1"/>
    <col min="2068" max="2068" width="15.7109375" style="5" customWidth="1"/>
    <col min="2069" max="2072" width="0" style="5" hidden="1" customWidth="1"/>
    <col min="2073" max="2073" width="15.7109375" style="5" customWidth="1"/>
    <col min="2074" max="2080" width="0" style="5" hidden="1" customWidth="1"/>
    <col min="2081" max="2081" width="15.7109375" style="5" customWidth="1"/>
    <col min="2082" max="2085" width="0" style="5" hidden="1" customWidth="1"/>
    <col min="2086" max="2086" width="15.7109375" style="5" customWidth="1"/>
    <col min="2087" max="2093" width="0" style="5" hidden="1" customWidth="1"/>
    <col min="2094" max="2094" width="15.7109375" style="5" customWidth="1"/>
    <col min="2095" max="2098" width="0" style="5" hidden="1" customWidth="1"/>
    <col min="2099" max="2099" width="15.7109375" style="5" customWidth="1"/>
    <col min="2100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1" width="15.7109375" style="5" customWidth="1"/>
    <col min="2312" max="2315" width="0" style="5" hidden="1" customWidth="1"/>
    <col min="2316" max="2316" width="15.7109375" style="5" customWidth="1"/>
    <col min="2317" max="2323" width="0" style="5" hidden="1" customWidth="1"/>
    <col min="2324" max="2324" width="15.7109375" style="5" customWidth="1"/>
    <col min="2325" max="2328" width="0" style="5" hidden="1" customWidth="1"/>
    <col min="2329" max="2329" width="15.7109375" style="5" customWidth="1"/>
    <col min="2330" max="2336" width="0" style="5" hidden="1" customWidth="1"/>
    <col min="2337" max="2337" width="15.7109375" style="5" customWidth="1"/>
    <col min="2338" max="2341" width="0" style="5" hidden="1" customWidth="1"/>
    <col min="2342" max="2342" width="15.7109375" style="5" customWidth="1"/>
    <col min="2343" max="2349" width="0" style="5" hidden="1" customWidth="1"/>
    <col min="2350" max="2350" width="15.7109375" style="5" customWidth="1"/>
    <col min="2351" max="2354" width="0" style="5" hidden="1" customWidth="1"/>
    <col min="2355" max="2355" width="15.7109375" style="5" customWidth="1"/>
    <col min="2356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7" width="15.7109375" style="5" customWidth="1"/>
    <col min="2568" max="2571" width="0" style="5" hidden="1" customWidth="1"/>
    <col min="2572" max="2572" width="15.7109375" style="5" customWidth="1"/>
    <col min="2573" max="2579" width="0" style="5" hidden="1" customWidth="1"/>
    <col min="2580" max="2580" width="15.7109375" style="5" customWidth="1"/>
    <col min="2581" max="2584" width="0" style="5" hidden="1" customWidth="1"/>
    <col min="2585" max="2585" width="15.7109375" style="5" customWidth="1"/>
    <col min="2586" max="2592" width="0" style="5" hidden="1" customWidth="1"/>
    <col min="2593" max="2593" width="15.7109375" style="5" customWidth="1"/>
    <col min="2594" max="2597" width="0" style="5" hidden="1" customWidth="1"/>
    <col min="2598" max="2598" width="15.7109375" style="5" customWidth="1"/>
    <col min="2599" max="2605" width="0" style="5" hidden="1" customWidth="1"/>
    <col min="2606" max="2606" width="15.7109375" style="5" customWidth="1"/>
    <col min="2607" max="2610" width="0" style="5" hidden="1" customWidth="1"/>
    <col min="2611" max="2611" width="15.7109375" style="5" customWidth="1"/>
    <col min="2612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3" width="15.7109375" style="5" customWidth="1"/>
    <col min="2824" max="2827" width="0" style="5" hidden="1" customWidth="1"/>
    <col min="2828" max="2828" width="15.7109375" style="5" customWidth="1"/>
    <col min="2829" max="2835" width="0" style="5" hidden="1" customWidth="1"/>
    <col min="2836" max="2836" width="15.7109375" style="5" customWidth="1"/>
    <col min="2837" max="2840" width="0" style="5" hidden="1" customWidth="1"/>
    <col min="2841" max="2841" width="15.7109375" style="5" customWidth="1"/>
    <col min="2842" max="2848" width="0" style="5" hidden="1" customWidth="1"/>
    <col min="2849" max="2849" width="15.7109375" style="5" customWidth="1"/>
    <col min="2850" max="2853" width="0" style="5" hidden="1" customWidth="1"/>
    <col min="2854" max="2854" width="15.7109375" style="5" customWidth="1"/>
    <col min="2855" max="2861" width="0" style="5" hidden="1" customWidth="1"/>
    <col min="2862" max="2862" width="15.7109375" style="5" customWidth="1"/>
    <col min="2863" max="2866" width="0" style="5" hidden="1" customWidth="1"/>
    <col min="2867" max="2867" width="15.7109375" style="5" customWidth="1"/>
    <col min="2868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79" width="15.7109375" style="5" customWidth="1"/>
    <col min="3080" max="3083" width="0" style="5" hidden="1" customWidth="1"/>
    <col min="3084" max="3084" width="15.7109375" style="5" customWidth="1"/>
    <col min="3085" max="3091" width="0" style="5" hidden="1" customWidth="1"/>
    <col min="3092" max="3092" width="15.7109375" style="5" customWidth="1"/>
    <col min="3093" max="3096" width="0" style="5" hidden="1" customWidth="1"/>
    <col min="3097" max="3097" width="15.7109375" style="5" customWidth="1"/>
    <col min="3098" max="3104" width="0" style="5" hidden="1" customWidth="1"/>
    <col min="3105" max="3105" width="15.7109375" style="5" customWidth="1"/>
    <col min="3106" max="3109" width="0" style="5" hidden="1" customWidth="1"/>
    <col min="3110" max="3110" width="15.7109375" style="5" customWidth="1"/>
    <col min="3111" max="3117" width="0" style="5" hidden="1" customWidth="1"/>
    <col min="3118" max="3118" width="15.7109375" style="5" customWidth="1"/>
    <col min="3119" max="3122" width="0" style="5" hidden="1" customWidth="1"/>
    <col min="3123" max="3123" width="15.7109375" style="5" customWidth="1"/>
    <col min="3124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5" width="15.7109375" style="5" customWidth="1"/>
    <col min="3336" max="3339" width="0" style="5" hidden="1" customWidth="1"/>
    <col min="3340" max="3340" width="15.7109375" style="5" customWidth="1"/>
    <col min="3341" max="3347" width="0" style="5" hidden="1" customWidth="1"/>
    <col min="3348" max="3348" width="15.7109375" style="5" customWidth="1"/>
    <col min="3349" max="3352" width="0" style="5" hidden="1" customWidth="1"/>
    <col min="3353" max="3353" width="15.7109375" style="5" customWidth="1"/>
    <col min="3354" max="3360" width="0" style="5" hidden="1" customWidth="1"/>
    <col min="3361" max="3361" width="15.7109375" style="5" customWidth="1"/>
    <col min="3362" max="3365" width="0" style="5" hidden="1" customWidth="1"/>
    <col min="3366" max="3366" width="15.7109375" style="5" customWidth="1"/>
    <col min="3367" max="3373" width="0" style="5" hidden="1" customWidth="1"/>
    <col min="3374" max="3374" width="15.7109375" style="5" customWidth="1"/>
    <col min="3375" max="3378" width="0" style="5" hidden="1" customWidth="1"/>
    <col min="3379" max="3379" width="15.7109375" style="5" customWidth="1"/>
    <col min="3380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1" width="15.7109375" style="5" customWidth="1"/>
    <col min="3592" max="3595" width="0" style="5" hidden="1" customWidth="1"/>
    <col min="3596" max="3596" width="15.7109375" style="5" customWidth="1"/>
    <col min="3597" max="3603" width="0" style="5" hidden="1" customWidth="1"/>
    <col min="3604" max="3604" width="15.7109375" style="5" customWidth="1"/>
    <col min="3605" max="3608" width="0" style="5" hidden="1" customWidth="1"/>
    <col min="3609" max="3609" width="15.7109375" style="5" customWidth="1"/>
    <col min="3610" max="3616" width="0" style="5" hidden="1" customWidth="1"/>
    <col min="3617" max="3617" width="15.7109375" style="5" customWidth="1"/>
    <col min="3618" max="3621" width="0" style="5" hidden="1" customWidth="1"/>
    <col min="3622" max="3622" width="15.7109375" style="5" customWidth="1"/>
    <col min="3623" max="3629" width="0" style="5" hidden="1" customWidth="1"/>
    <col min="3630" max="3630" width="15.7109375" style="5" customWidth="1"/>
    <col min="3631" max="3634" width="0" style="5" hidden="1" customWidth="1"/>
    <col min="3635" max="3635" width="15.7109375" style="5" customWidth="1"/>
    <col min="3636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7" width="15.7109375" style="5" customWidth="1"/>
    <col min="3848" max="3851" width="0" style="5" hidden="1" customWidth="1"/>
    <col min="3852" max="3852" width="15.7109375" style="5" customWidth="1"/>
    <col min="3853" max="3859" width="0" style="5" hidden="1" customWidth="1"/>
    <col min="3860" max="3860" width="15.7109375" style="5" customWidth="1"/>
    <col min="3861" max="3864" width="0" style="5" hidden="1" customWidth="1"/>
    <col min="3865" max="3865" width="15.7109375" style="5" customWidth="1"/>
    <col min="3866" max="3872" width="0" style="5" hidden="1" customWidth="1"/>
    <col min="3873" max="3873" width="15.7109375" style="5" customWidth="1"/>
    <col min="3874" max="3877" width="0" style="5" hidden="1" customWidth="1"/>
    <col min="3878" max="3878" width="15.7109375" style="5" customWidth="1"/>
    <col min="3879" max="3885" width="0" style="5" hidden="1" customWidth="1"/>
    <col min="3886" max="3886" width="15.7109375" style="5" customWidth="1"/>
    <col min="3887" max="3890" width="0" style="5" hidden="1" customWidth="1"/>
    <col min="3891" max="3891" width="15.7109375" style="5" customWidth="1"/>
    <col min="3892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3" width="15.7109375" style="5" customWidth="1"/>
    <col min="4104" max="4107" width="0" style="5" hidden="1" customWidth="1"/>
    <col min="4108" max="4108" width="15.7109375" style="5" customWidth="1"/>
    <col min="4109" max="4115" width="0" style="5" hidden="1" customWidth="1"/>
    <col min="4116" max="4116" width="15.7109375" style="5" customWidth="1"/>
    <col min="4117" max="4120" width="0" style="5" hidden="1" customWidth="1"/>
    <col min="4121" max="4121" width="15.7109375" style="5" customWidth="1"/>
    <col min="4122" max="4128" width="0" style="5" hidden="1" customWidth="1"/>
    <col min="4129" max="4129" width="15.7109375" style="5" customWidth="1"/>
    <col min="4130" max="4133" width="0" style="5" hidden="1" customWidth="1"/>
    <col min="4134" max="4134" width="15.7109375" style="5" customWidth="1"/>
    <col min="4135" max="4141" width="0" style="5" hidden="1" customWidth="1"/>
    <col min="4142" max="4142" width="15.7109375" style="5" customWidth="1"/>
    <col min="4143" max="4146" width="0" style="5" hidden="1" customWidth="1"/>
    <col min="4147" max="4147" width="15.7109375" style="5" customWidth="1"/>
    <col min="4148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59" width="15.7109375" style="5" customWidth="1"/>
    <col min="4360" max="4363" width="0" style="5" hidden="1" customWidth="1"/>
    <col min="4364" max="4364" width="15.7109375" style="5" customWidth="1"/>
    <col min="4365" max="4371" width="0" style="5" hidden="1" customWidth="1"/>
    <col min="4372" max="4372" width="15.7109375" style="5" customWidth="1"/>
    <col min="4373" max="4376" width="0" style="5" hidden="1" customWidth="1"/>
    <col min="4377" max="4377" width="15.7109375" style="5" customWidth="1"/>
    <col min="4378" max="4384" width="0" style="5" hidden="1" customWidth="1"/>
    <col min="4385" max="4385" width="15.7109375" style="5" customWidth="1"/>
    <col min="4386" max="4389" width="0" style="5" hidden="1" customWidth="1"/>
    <col min="4390" max="4390" width="15.7109375" style="5" customWidth="1"/>
    <col min="4391" max="4397" width="0" style="5" hidden="1" customWidth="1"/>
    <col min="4398" max="4398" width="15.7109375" style="5" customWidth="1"/>
    <col min="4399" max="4402" width="0" style="5" hidden="1" customWidth="1"/>
    <col min="4403" max="4403" width="15.7109375" style="5" customWidth="1"/>
    <col min="4404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5" width="15.7109375" style="5" customWidth="1"/>
    <col min="4616" max="4619" width="0" style="5" hidden="1" customWidth="1"/>
    <col min="4620" max="4620" width="15.7109375" style="5" customWidth="1"/>
    <col min="4621" max="4627" width="0" style="5" hidden="1" customWidth="1"/>
    <col min="4628" max="4628" width="15.7109375" style="5" customWidth="1"/>
    <col min="4629" max="4632" width="0" style="5" hidden="1" customWidth="1"/>
    <col min="4633" max="4633" width="15.7109375" style="5" customWidth="1"/>
    <col min="4634" max="4640" width="0" style="5" hidden="1" customWidth="1"/>
    <col min="4641" max="4641" width="15.7109375" style="5" customWidth="1"/>
    <col min="4642" max="4645" width="0" style="5" hidden="1" customWidth="1"/>
    <col min="4646" max="4646" width="15.7109375" style="5" customWidth="1"/>
    <col min="4647" max="4653" width="0" style="5" hidden="1" customWidth="1"/>
    <col min="4654" max="4654" width="15.7109375" style="5" customWidth="1"/>
    <col min="4655" max="4658" width="0" style="5" hidden="1" customWidth="1"/>
    <col min="4659" max="4659" width="15.7109375" style="5" customWidth="1"/>
    <col min="4660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1" width="15.7109375" style="5" customWidth="1"/>
    <col min="4872" max="4875" width="0" style="5" hidden="1" customWidth="1"/>
    <col min="4876" max="4876" width="15.7109375" style="5" customWidth="1"/>
    <col min="4877" max="4883" width="0" style="5" hidden="1" customWidth="1"/>
    <col min="4884" max="4884" width="15.7109375" style="5" customWidth="1"/>
    <col min="4885" max="4888" width="0" style="5" hidden="1" customWidth="1"/>
    <col min="4889" max="4889" width="15.7109375" style="5" customWidth="1"/>
    <col min="4890" max="4896" width="0" style="5" hidden="1" customWidth="1"/>
    <col min="4897" max="4897" width="15.7109375" style="5" customWidth="1"/>
    <col min="4898" max="4901" width="0" style="5" hidden="1" customWidth="1"/>
    <col min="4902" max="4902" width="15.7109375" style="5" customWidth="1"/>
    <col min="4903" max="4909" width="0" style="5" hidden="1" customWidth="1"/>
    <col min="4910" max="4910" width="15.7109375" style="5" customWidth="1"/>
    <col min="4911" max="4914" width="0" style="5" hidden="1" customWidth="1"/>
    <col min="4915" max="4915" width="15.7109375" style="5" customWidth="1"/>
    <col min="4916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7" width="15.7109375" style="5" customWidth="1"/>
    <col min="5128" max="5131" width="0" style="5" hidden="1" customWidth="1"/>
    <col min="5132" max="5132" width="15.7109375" style="5" customWidth="1"/>
    <col min="5133" max="5139" width="0" style="5" hidden="1" customWidth="1"/>
    <col min="5140" max="5140" width="15.7109375" style="5" customWidth="1"/>
    <col min="5141" max="5144" width="0" style="5" hidden="1" customWidth="1"/>
    <col min="5145" max="5145" width="15.7109375" style="5" customWidth="1"/>
    <col min="5146" max="5152" width="0" style="5" hidden="1" customWidth="1"/>
    <col min="5153" max="5153" width="15.7109375" style="5" customWidth="1"/>
    <col min="5154" max="5157" width="0" style="5" hidden="1" customWidth="1"/>
    <col min="5158" max="5158" width="15.7109375" style="5" customWidth="1"/>
    <col min="5159" max="5165" width="0" style="5" hidden="1" customWidth="1"/>
    <col min="5166" max="5166" width="15.7109375" style="5" customWidth="1"/>
    <col min="5167" max="5170" width="0" style="5" hidden="1" customWidth="1"/>
    <col min="5171" max="5171" width="15.7109375" style="5" customWidth="1"/>
    <col min="5172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3" width="15.7109375" style="5" customWidth="1"/>
    <col min="5384" max="5387" width="0" style="5" hidden="1" customWidth="1"/>
    <col min="5388" max="5388" width="15.7109375" style="5" customWidth="1"/>
    <col min="5389" max="5395" width="0" style="5" hidden="1" customWidth="1"/>
    <col min="5396" max="5396" width="15.7109375" style="5" customWidth="1"/>
    <col min="5397" max="5400" width="0" style="5" hidden="1" customWidth="1"/>
    <col min="5401" max="5401" width="15.7109375" style="5" customWidth="1"/>
    <col min="5402" max="5408" width="0" style="5" hidden="1" customWidth="1"/>
    <col min="5409" max="5409" width="15.7109375" style="5" customWidth="1"/>
    <col min="5410" max="5413" width="0" style="5" hidden="1" customWidth="1"/>
    <col min="5414" max="5414" width="15.7109375" style="5" customWidth="1"/>
    <col min="5415" max="5421" width="0" style="5" hidden="1" customWidth="1"/>
    <col min="5422" max="5422" width="15.7109375" style="5" customWidth="1"/>
    <col min="5423" max="5426" width="0" style="5" hidden="1" customWidth="1"/>
    <col min="5427" max="5427" width="15.7109375" style="5" customWidth="1"/>
    <col min="5428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39" width="15.7109375" style="5" customWidth="1"/>
    <col min="5640" max="5643" width="0" style="5" hidden="1" customWidth="1"/>
    <col min="5644" max="5644" width="15.7109375" style="5" customWidth="1"/>
    <col min="5645" max="5651" width="0" style="5" hidden="1" customWidth="1"/>
    <col min="5652" max="5652" width="15.7109375" style="5" customWidth="1"/>
    <col min="5653" max="5656" width="0" style="5" hidden="1" customWidth="1"/>
    <col min="5657" max="5657" width="15.7109375" style="5" customWidth="1"/>
    <col min="5658" max="5664" width="0" style="5" hidden="1" customWidth="1"/>
    <col min="5665" max="5665" width="15.7109375" style="5" customWidth="1"/>
    <col min="5666" max="5669" width="0" style="5" hidden="1" customWidth="1"/>
    <col min="5670" max="5670" width="15.7109375" style="5" customWidth="1"/>
    <col min="5671" max="5677" width="0" style="5" hidden="1" customWidth="1"/>
    <col min="5678" max="5678" width="15.7109375" style="5" customWidth="1"/>
    <col min="5679" max="5682" width="0" style="5" hidden="1" customWidth="1"/>
    <col min="5683" max="5683" width="15.7109375" style="5" customWidth="1"/>
    <col min="5684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5" width="15.7109375" style="5" customWidth="1"/>
    <col min="5896" max="5899" width="0" style="5" hidden="1" customWidth="1"/>
    <col min="5900" max="5900" width="15.7109375" style="5" customWidth="1"/>
    <col min="5901" max="5907" width="0" style="5" hidden="1" customWidth="1"/>
    <col min="5908" max="5908" width="15.7109375" style="5" customWidth="1"/>
    <col min="5909" max="5912" width="0" style="5" hidden="1" customWidth="1"/>
    <col min="5913" max="5913" width="15.7109375" style="5" customWidth="1"/>
    <col min="5914" max="5920" width="0" style="5" hidden="1" customWidth="1"/>
    <col min="5921" max="5921" width="15.7109375" style="5" customWidth="1"/>
    <col min="5922" max="5925" width="0" style="5" hidden="1" customWidth="1"/>
    <col min="5926" max="5926" width="15.7109375" style="5" customWidth="1"/>
    <col min="5927" max="5933" width="0" style="5" hidden="1" customWidth="1"/>
    <col min="5934" max="5934" width="15.7109375" style="5" customWidth="1"/>
    <col min="5935" max="5938" width="0" style="5" hidden="1" customWidth="1"/>
    <col min="5939" max="5939" width="15.7109375" style="5" customWidth="1"/>
    <col min="5940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1" width="15.7109375" style="5" customWidth="1"/>
    <col min="6152" max="6155" width="0" style="5" hidden="1" customWidth="1"/>
    <col min="6156" max="6156" width="15.7109375" style="5" customWidth="1"/>
    <col min="6157" max="6163" width="0" style="5" hidden="1" customWidth="1"/>
    <col min="6164" max="6164" width="15.7109375" style="5" customWidth="1"/>
    <col min="6165" max="6168" width="0" style="5" hidden="1" customWidth="1"/>
    <col min="6169" max="6169" width="15.7109375" style="5" customWidth="1"/>
    <col min="6170" max="6176" width="0" style="5" hidden="1" customWidth="1"/>
    <col min="6177" max="6177" width="15.7109375" style="5" customWidth="1"/>
    <col min="6178" max="6181" width="0" style="5" hidden="1" customWidth="1"/>
    <col min="6182" max="6182" width="15.7109375" style="5" customWidth="1"/>
    <col min="6183" max="6189" width="0" style="5" hidden="1" customWidth="1"/>
    <col min="6190" max="6190" width="15.7109375" style="5" customWidth="1"/>
    <col min="6191" max="6194" width="0" style="5" hidden="1" customWidth="1"/>
    <col min="6195" max="6195" width="15.7109375" style="5" customWidth="1"/>
    <col min="6196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7" width="15.7109375" style="5" customWidth="1"/>
    <col min="6408" max="6411" width="0" style="5" hidden="1" customWidth="1"/>
    <col min="6412" max="6412" width="15.7109375" style="5" customWidth="1"/>
    <col min="6413" max="6419" width="0" style="5" hidden="1" customWidth="1"/>
    <col min="6420" max="6420" width="15.7109375" style="5" customWidth="1"/>
    <col min="6421" max="6424" width="0" style="5" hidden="1" customWidth="1"/>
    <col min="6425" max="6425" width="15.7109375" style="5" customWidth="1"/>
    <col min="6426" max="6432" width="0" style="5" hidden="1" customWidth="1"/>
    <col min="6433" max="6433" width="15.7109375" style="5" customWidth="1"/>
    <col min="6434" max="6437" width="0" style="5" hidden="1" customWidth="1"/>
    <col min="6438" max="6438" width="15.7109375" style="5" customWidth="1"/>
    <col min="6439" max="6445" width="0" style="5" hidden="1" customWidth="1"/>
    <col min="6446" max="6446" width="15.7109375" style="5" customWidth="1"/>
    <col min="6447" max="6450" width="0" style="5" hidden="1" customWidth="1"/>
    <col min="6451" max="6451" width="15.7109375" style="5" customWidth="1"/>
    <col min="6452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3" width="15.7109375" style="5" customWidth="1"/>
    <col min="6664" max="6667" width="0" style="5" hidden="1" customWidth="1"/>
    <col min="6668" max="6668" width="15.7109375" style="5" customWidth="1"/>
    <col min="6669" max="6675" width="0" style="5" hidden="1" customWidth="1"/>
    <col min="6676" max="6676" width="15.7109375" style="5" customWidth="1"/>
    <col min="6677" max="6680" width="0" style="5" hidden="1" customWidth="1"/>
    <col min="6681" max="6681" width="15.7109375" style="5" customWidth="1"/>
    <col min="6682" max="6688" width="0" style="5" hidden="1" customWidth="1"/>
    <col min="6689" max="6689" width="15.7109375" style="5" customWidth="1"/>
    <col min="6690" max="6693" width="0" style="5" hidden="1" customWidth="1"/>
    <col min="6694" max="6694" width="15.7109375" style="5" customWidth="1"/>
    <col min="6695" max="6701" width="0" style="5" hidden="1" customWidth="1"/>
    <col min="6702" max="6702" width="15.7109375" style="5" customWidth="1"/>
    <col min="6703" max="6706" width="0" style="5" hidden="1" customWidth="1"/>
    <col min="6707" max="6707" width="15.7109375" style="5" customWidth="1"/>
    <col min="6708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19" width="15.7109375" style="5" customWidth="1"/>
    <col min="6920" max="6923" width="0" style="5" hidden="1" customWidth="1"/>
    <col min="6924" max="6924" width="15.7109375" style="5" customWidth="1"/>
    <col min="6925" max="6931" width="0" style="5" hidden="1" customWidth="1"/>
    <col min="6932" max="6932" width="15.7109375" style="5" customWidth="1"/>
    <col min="6933" max="6936" width="0" style="5" hidden="1" customWidth="1"/>
    <col min="6937" max="6937" width="15.7109375" style="5" customWidth="1"/>
    <col min="6938" max="6944" width="0" style="5" hidden="1" customWidth="1"/>
    <col min="6945" max="6945" width="15.7109375" style="5" customWidth="1"/>
    <col min="6946" max="6949" width="0" style="5" hidden="1" customWidth="1"/>
    <col min="6950" max="6950" width="15.7109375" style="5" customWidth="1"/>
    <col min="6951" max="6957" width="0" style="5" hidden="1" customWidth="1"/>
    <col min="6958" max="6958" width="15.7109375" style="5" customWidth="1"/>
    <col min="6959" max="6962" width="0" style="5" hidden="1" customWidth="1"/>
    <col min="6963" max="6963" width="15.7109375" style="5" customWidth="1"/>
    <col min="6964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5" width="15.7109375" style="5" customWidth="1"/>
    <col min="7176" max="7179" width="0" style="5" hidden="1" customWidth="1"/>
    <col min="7180" max="7180" width="15.7109375" style="5" customWidth="1"/>
    <col min="7181" max="7187" width="0" style="5" hidden="1" customWidth="1"/>
    <col min="7188" max="7188" width="15.7109375" style="5" customWidth="1"/>
    <col min="7189" max="7192" width="0" style="5" hidden="1" customWidth="1"/>
    <col min="7193" max="7193" width="15.7109375" style="5" customWidth="1"/>
    <col min="7194" max="7200" width="0" style="5" hidden="1" customWidth="1"/>
    <col min="7201" max="7201" width="15.7109375" style="5" customWidth="1"/>
    <col min="7202" max="7205" width="0" style="5" hidden="1" customWidth="1"/>
    <col min="7206" max="7206" width="15.7109375" style="5" customWidth="1"/>
    <col min="7207" max="7213" width="0" style="5" hidden="1" customWidth="1"/>
    <col min="7214" max="7214" width="15.7109375" style="5" customWidth="1"/>
    <col min="7215" max="7218" width="0" style="5" hidden="1" customWidth="1"/>
    <col min="7219" max="7219" width="15.7109375" style="5" customWidth="1"/>
    <col min="7220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1" width="15.7109375" style="5" customWidth="1"/>
    <col min="7432" max="7435" width="0" style="5" hidden="1" customWidth="1"/>
    <col min="7436" max="7436" width="15.7109375" style="5" customWidth="1"/>
    <col min="7437" max="7443" width="0" style="5" hidden="1" customWidth="1"/>
    <col min="7444" max="7444" width="15.7109375" style="5" customWidth="1"/>
    <col min="7445" max="7448" width="0" style="5" hidden="1" customWidth="1"/>
    <col min="7449" max="7449" width="15.7109375" style="5" customWidth="1"/>
    <col min="7450" max="7456" width="0" style="5" hidden="1" customWidth="1"/>
    <col min="7457" max="7457" width="15.7109375" style="5" customWidth="1"/>
    <col min="7458" max="7461" width="0" style="5" hidden="1" customWidth="1"/>
    <col min="7462" max="7462" width="15.7109375" style="5" customWidth="1"/>
    <col min="7463" max="7469" width="0" style="5" hidden="1" customWidth="1"/>
    <col min="7470" max="7470" width="15.7109375" style="5" customWidth="1"/>
    <col min="7471" max="7474" width="0" style="5" hidden="1" customWidth="1"/>
    <col min="7475" max="7475" width="15.7109375" style="5" customWidth="1"/>
    <col min="7476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7" width="15.7109375" style="5" customWidth="1"/>
    <col min="7688" max="7691" width="0" style="5" hidden="1" customWidth="1"/>
    <col min="7692" max="7692" width="15.7109375" style="5" customWidth="1"/>
    <col min="7693" max="7699" width="0" style="5" hidden="1" customWidth="1"/>
    <col min="7700" max="7700" width="15.7109375" style="5" customWidth="1"/>
    <col min="7701" max="7704" width="0" style="5" hidden="1" customWidth="1"/>
    <col min="7705" max="7705" width="15.7109375" style="5" customWidth="1"/>
    <col min="7706" max="7712" width="0" style="5" hidden="1" customWidth="1"/>
    <col min="7713" max="7713" width="15.7109375" style="5" customWidth="1"/>
    <col min="7714" max="7717" width="0" style="5" hidden="1" customWidth="1"/>
    <col min="7718" max="7718" width="15.7109375" style="5" customWidth="1"/>
    <col min="7719" max="7725" width="0" style="5" hidden="1" customWidth="1"/>
    <col min="7726" max="7726" width="15.7109375" style="5" customWidth="1"/>
    <col min="7727" max="7730" width="0" style="5" hidden="1" customWidth="1"/>
    <col min="7731" max="7731" width="15.7109375" style="5" customWidth="1"/>
    <col min="7732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3" width="15.7109375" style="5" customWidth="1"/>
    <col min="7944" max="7947" width="0" style="5" hidden="1" customWidth="1"/>
    <col min="7948" max="7948" width="15.7109375" style="5" customWidth="1"/>
    <col min="7949" max="7955" width="0" style="5" hidden="1" customWidth="1"/>
    <col min="7956" max="7956" width="15.7109375" style="5" customWidth="1"/>
    <col min="7957" max="7960" width="0" style="5" hidden="1" customWidth="1"/>
    <col min="7961" max="7961" width="15.7109375" style="5" customWidth="1"/>
    <col min="7962" max="7968" width="0" style="5" hidden="1" customWidth="1"/>
    <col min="7969" max="7969" width="15.7109375" style="5" customWidth="1"/>
    <col min="7970" max="7973" width="0" style="5" hidden="1" customWidth="1"/>
    <col min="7974" max="7974" width="15.7109375" style="5" customWidth="1"/>
    <col min="7975" max="7981" width="0" style="5" hidden="1" customWidth="1"/>
    <col min="7982" max="7982" width="15.7109375" style="5" customWidth="1"/>
    <col min="7983" max="7986" width="0" style="5" hidden="1" customWidth="1"/>
    <col min="7987" max="7987" width="15.7109375" style="5" customWidth="1"/>
    <col min="7988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199" width="15.7109375" style="5" customWidth="1"/>
    <col min="8200" max="8203" width="0" style="5" hidden="1" customWidth="1"/>
    <col min="8204" max="8204" width="15.7109375" style="5" customWidth="1"/>
    <col min="8205" max="8211" width="0" style="5" hidden="1" customWidth="1"/>
    <col min="8212" max="8212" width="15.7109375" style="5" customWidth="1"/>
    <col min="8213" max="8216" width="0" style="5" hidden="1" customWidth="1"/>
    <col min="8217" max="8217" width="15.7109375" style="5" customWidth="1"/>
    <col min="8218" max="8224" width="0" style="5" hidden="1" customWidth="1"/>
    <col min="8225" max="8225" width="15.7109375" style="5" customWidth="1"/>
    <col min="8226" max="8229" width="0" style="5" hidden="1" customWidth="1"/>
    <col min="8230" max="8230" width="15.7109375" style="5" customWidth="1"/>
    <col min="8231" max="8237" width="0" style="5" hidden="1" customWidth="1"/>
    <col min="8238" max="8238" width="15.7109375" style="5" customWidth="1"/>
    <col min="8239" max="8242" width="0" style="5" hidden="1" customWidth="1"/>
    <col min="8243" max="8243" width="15.7109375" style="5" customWidth="1"/>
    <col min="8244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5" width="15.7109375" style="5" customWidth="1"/>
    <col min="8456" max="8459" width="0" style="5" hidden="1" customWidth="1"/>
    <col min="8460" max="8460" width="15.7109375" style="5" customWidth="1"/>
    <col min="8461" max="8467" width="0" style="5" hidden="1" customWidth="1"/>
    <col min="8468" max="8468" width="15.7109375" style="5" customWidth="1"/>
    <col min="8469" max="8472" width="0" style="5" hidden="1" customWidth="1"/>
    <col min="8473" max="8473" width="15.7109375" style="5" customWidth="1"/>
    <col min="8474" max="8480" width="0" style="5" hidden="1" customWidth="1"/>
    <col min="8481" max="8481" width="15.7109375" style="5" customWidth="1"/>
    <col min="8482" max="8485" width="0" style="5" hidden="1" customWidth="1"/>
    <col min="8486" max="8486" width="15.7109375" style="5" customWidth="1"/>
    <col min="8487" max="8493" width="0" style="5" hidden="1" customWidth="1"/>
    <col min="8494" max="8494" width="15.7109375" style="5" customWidth="1"/>
    <col min="8495" max="8498" width="0" style="5" hidden="1" customWidth="1"/>
    <col min="8499" max="8499" width="15.7109375" style="5" customWidth="1"/>
    <col min="8500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1" width="15.7109375" style="5" customWidth="1"/>
    <col min="8712" max="8715" width="0" style="5" hidden="1" customWidth="1"/>
    <col min="8716" max="8716" width="15.7109375" style="5" customWidth="1"/>
    <col min="8717" max="8723" width="0" style="5" hidden="1" customWidth="1"/>
    <col min="8724" max="8724" width="15.7109375" style="5" customWidth="1"/>
    <col min="8725" max="8728" width="0" style="5" hidden="1" customWidth="1"/>
    <col min="8729" max="8729" width="15.7109375" style="5" customWidth="1"/>
    <col min="8730" max="8736" width="0" style="5" hidden="1" customWidth="1"/>
    <col min="8737" max="8737" width="15.7109375" style="5" customWidth="1"/>
    <col min="8738" max="8741" width="0" style="5" hidden="1" customWidth="1"/>
    <col min="8742" max="8742" width="15.7109375" style="5" customWidth="1"/>
    <col min="8743" max="8749" width="0" style="5" hidden="1" customWidth="1"/>
    <col min="8750" max="8750" width="15.7109375" style="5" customWidth="1"/>
    <col min="8751" max="8754" width="0" style="5" hidden="1" customWidth="1"/>
    <col min="8755" max="8755" width="15.7109375" style="5" customWidth="1"/>
    <col min="8756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7" width="15.7109375" style="5" customWidth="1"/>
    <col min="8968" max="8971" width="0" style="5" hidden="1" customWidth="1"/>
    <col min="8972" max="8972" width="15.7109375" style="5" customWidth="1"/>
    <col min="8973" max="8979" width="0" style="5" hidden="1" customWidth="1"/>
    <col min="8980" max="8980" width="15.7109375" style="5" customWidth="1"/>
    <col min="8981" max="8984" width="0" style="5" hidden="1" customWidth="1"/>
    <col min="8985" max="8985" width="15.7109375" style="5" customWidth="1"/>
    <col min="8986" max="8992" width="0" style="5" hidden="1" customWidth="1"/>
    <col min="8993" max="8993" width="15.7109375" style="5" customWidth="1"/>
    <col min="8994" max="8997" width="0" style="5" hidden="1" customWidth="1"/>
    <col min="8998" max="8998" width="15.7109375" style="5" customWidth="1"/>
    <col min="8999" max="9005" width="0" style="5" hidden="1" customWidth="1"/>
    <col min="9006" max="9006" width="15.7109375" style="5" customWidth="1"/>
    <col min="9007" max="9010" width="0" style="5" hidden="1" customWidth="1"/>
    <col min="9011" max="9011" width="15.7109375" style="5" customWidth="1"/>
    <col min="9012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3" width="15.7109375" style="5" customWidth="1"/>
    <col min="9224" max="9227" width="0" style="5" hidden="1" customWidth="1"/>
    <col min="9228" max="9228" width="15.7109375" style="5" customWidth="1"/>
    <col min="9229" max="9235" width="0" style="5" hidden="1" customWidth="1"/>
    <col min="9236" max="9236" width="15.7109375" style="5" customWidth="1"/>
    <col min="9237" max="9240" width="0" style="5" hidden="1" customWidth="1"/>
    <col min="9241" max="9241" width="15.7109375" style="5" customWidth="1"/>
    <col min="9242" max="9248" width="0" style="5" hidden="1" customWidth="1"/>
    <col min="9249" max="9249" width="15.7109375" style="5" customWidth="1"/>
    <col min="9250" max="9253" width="0" style="5" hidden="1" customWidth="1"/>
    <col min="9254" max="9254" width="15.7109375" style="5" customWidth="1"/>
    <col min="9255" max="9261" width="0" style="5" hidden="1" customWidth="1"/>
    <col min="9262" max="9262" width="15.7109375" style="5" customWidth="1"/>
    <col min="9263" max="9266" width="0" style="5" hidden="1" customWidth="1"/>
    <col min="9267" max="9267" width="15.7109375" style="5" customWidth="1"/>
    <col min="9268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79" width="15.7109375" style="5" customWidth="1"/>
    <col min="9480" max="9483" width="0" style="5" hidden="1" customWidth="1"/>
    <col min="9484" max="9484" width="15.7109375" style="5" customWidth="1"/>
    <col min="9485" max="9491" width="0" style="5" hidden="1" customWidth="1"/>
    <col min="9492" max="9492" width="15.7109375" style="5" customWidth="1"/>
    <col min="9493" max="9496" width="0" style="5" hidden="1" customWidth="1"/>
    <col min="9497" max="9497" width="15.7109375" style="5" customWidth="1"/>
    <col min="9498" max="9504" width="0" style="5" hidden="1" customWidth="1"/>
    <col min="9505" max="9505" width="15.7109375" style="5" customWidth="1"/>
    <col min="9506" max="9509" width="0" style="5" hidden="1" customWidth="1"/>
    <col min="9510" max="9510" width="15.7109375" style="5" customWidth="1"/>
    <col min="9511" max="9517" width="0" style="5" hidden="1" customWidth="1"/>
    <col min="9518" max="9518" width="15.7109375" style="5" customWidth="1"/>
    <col min="9519" max="9522" width="0" style="5" hidden="1" customWidth="1"/>
    <col min="9523" max="9523" width="15.7109375" style="5" customWidth="1"/>
    <col min="9524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5" width="15.7109375" style="5" customWidth="1"/>
    <col min="9736" max="9739" width="0" style="5" hidden="1" customWidth="1"/>
    <col min="9740" max="9740" width="15.7109375" style="5" customWidth="1"/>
    <col min="9741" max="9747" width="0" style="5" hidden="1" customWidth="1"/>
    <col min="9748" max="9748" width="15.7109375" style="5" customWidth="1"/>
    <col min="9749" max="9752" width="0" style="5" hidden="1" customWidth="1"/>
    <col min="9753" max="9753" width="15.7109375" style="5" customWidth="1"/>
    <col min="9754" max="9760" width="0" style="5" hidden="1" customWidth="1"/>
    <col min="9761" max="9761" width="15.7109375" style="5" customWidth="1"/>
    <col min="9762" max="9765" width="0" style="5" hidden="1" customWidth="1"/>
    <col min="9766" max="9766" width="15.7109375" style="5" customWidth="1"/>
    <col min="9767" max="9773" width="0" style="5" hidden="1" customWidth="1"/>
    <col min="9774" max="9774" width="15.7109375" style="5" customWidth="1"/>
    <col min="9775" max="9778" width="0" style="5" hidden="1" customWidth="1"/>
    <col min="9779" max="9779" width="15.7109375" style="5" customWidth="1"/>
    <col min="9780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1" width="15.7109375" style="5" customWidth="1"/>
    <col min="9992" max="9995" width="0" style="5" hidden="1" customWidth="1"/>
    <col min="9996" max="9996" width="15.7109375" style="5" customWidth="1"/>
    <col min="9997" max="10003" width="0" style="5" hidden="1" customWidth="1"/>
    <col min="10004" max="10004" width="15.7109375" style="5" customWidth="1"/>
    <col min="10005" max="10008" width="0" style="5" hidden="1" customWidth="1"/>
    <col min="10009" max="10009" width="15.7109375" style="5" customWidth="1"/>
    <col min="10010" max="10016" width="0" style="5" hidden="1" customWidth="1"/>
    <col min="10017" max="10017" width="15.7109375" style="5" customWidth="1"/>
    <col min="10018" max="10021" width="0" style="5" hidden="1" customWidth="1"/>
    <col min="10022" max="10022" width="15.7109375" style="5" customWidth="1"/>
    <col min="10023" max="10029" width="0" style="5" hidden="1" customWidth="1"/>
    <col min="10030" max="10030" width="15.7109375" style="5" customWidth="1"/>
    <col min="10031" max="10034" width="0" style="5" hidden="1" customWidth="1"/>
    <col min="10035" max="10035" width="15.7109375" style="5" customWidth="1"/>
    <col min="10036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7" width="15.7109375" style="5" customWidth="1"/>
    <col min="10248" max="10251" width="0" style="5" hidden="1" customWidth="1"/>
    <col min="10252" max="10252" width="15.7109375" style="5" customWidth="1"/>
    <col min="10253" max="10259" width="0" style="5" hidden="1" customWidth="1"/>
    <col min="10260" max="10260" width="15.7109375" style="5" customWidth="1"/>
    <col min="10261" max="10264" width="0" style="5" hidden="1" customWidth="1"/>
    <col min="10265" max="10265" width="15.7109375" style="5" customWidth="1"/>
    <col min="10266" max="10272" width="0" style="5" hidden="1" customWidth="1"/>
    <col min="10273" max="10273" width="15.7109375" style="5" customWidth="1"/>
    <col min="10274" max="10277" width="0" style="5" hidden="1" customWidth="1"/>
    <col min="10278" max="10278" width="15.7109375" style="5" customWidth="1"/>
    <col min="10279" max="10285" width="0" style="5" hidden="1" customWidth="1"/>
    <col min="10286" max="10286" width="15.7109375" style="5" customWidth="1"/>
    <col min="10287" max="10290" width="0" style="5" hidden="1" customWidth="1"/>
    <col min="10291" max="10291" width="15.7109375" style="5" customWidth="1"/>
    <col min="10292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3" width="15.7109375" style="5" customWidth="1"/>
    <col min="10504" max="10507" width="0" style="5" hidden="1" customWidth="1"/>
    <col min="10508" max="10508" width="15.7109375" style="5" customWidth="1"/>
    <col min="10509" max="10515" width="0" style="5" hidden="1" customWidth="1"/>
    <col min="10516" max="10516" width="15.7109375" style="5" customWidth="1"/>
    <col min="10517" max="10520" width="0" style="5" hidden="1" customWidth="1"/>
    <col min="10521" max="10521" width="15.7109375" style="5" customWidth="1"/>
    <col min="10522" max="10528" width="0" style="5" hidden="1" customWidth="1"/>
    <col min="10529" max="10529" width="15.7109375" style="5" customWidth="1"/>
    <col min="10530" max="10533" width="0" style="5" hidden="1" customWidth="1"/>
    <col min="10534" max="10534" width="15.7109375" style="5" customWidth="1"/>
    <col min="10535" max="10541" width="0" style="5" hidden="1" customWidth="1"/>
    <col min="10542" max="10542" width="15.7109375" style="5" customWidth="1"/>
    <col min="10543" max="10546" width="0" style="5" hidden="1" customWidth="1"/>
    <col min="10547" max="10547" width="15.7109375" style="5" customWidth="1"/>
    <col min="10548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59" width="15.7109375" style="5" customWidth="1"/>
    <col min="10760" max="10763" width="0" style="5" hidden="1" customWidth="1"/>
    <col min="10764" max="10764" width="15.7109375" style="5" customWidth="1"/>
    <col min="10765" max="10771" width="0" style="5" hidden="1" customWidth="1"/>
    <col min="10772" max="10772" width="15.7109375" style="5" customWidth="1"/>
    <col min="10773" max="10776" width="0" style="5" hidden="1" customWidth="1"/>
    <col min="10777" max="10777" width="15.7109375" style="5" customWidth="1"/>
    <col min="10778" max="10784" width="0" style="5" hidden="1" customWidth="1"/>
    <col min="10785" max="10785" width="15.7109375" style="5" customWidth="1"/>
    <col min="10786" max="10789" width="0" style="5" hidden="1" customWidth="1"/>
    <col min="10790" max="10790" width="15.7109375" style="5" customWidth="1"/>
    <col min="10791" max="10797" width="0" style="5" hidden="1" customWidth="1"/>
    <col min="10798" max="10798" width="15.7109375" style="5" customWidth="1"/>
    <col min="10799" max="10802" width="0" style="5" hidden="1" customWidth="1"/>
    <col min="10803" max="10803" width="15.7109375" style="5" customWidth="1"/>
    <col min="10804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5" width="15.7109375" style="5" customWidth="1"/>
    <col min="11016" max="11019" width="0" style="5" hidden="1" customWidth="1"/>
    <col min="11020" max="11020" width="15.7109375" style="5" customWidth="1"/>
    <col min="11021" max="11027" width="0" style="5" hidden="1" customWidth="1"/>
    <col min="11028" max="11028" width="15.7109375" style="5" customWidth="1"/>
    <col min="11029" max="11032" width="0" style="5" hidden="1" customWidth="1"/>
    <col min="11033" max="11033" width="15.7109375" style="5" customWidth="1"/>
    <col min="11034" max="11040" width="0" style="5" hidden="1" customWidth="1"/>
    <col min="11041" max="11041" width="15.7109375" style="5" customWidth="1"/>
    <col min="11042" max="11045" width="0" style="5" hidden="1" customWidth="1"/>
    <col min="11046" max="11046" width="15.7109375" style="5" customWidth="1"/>
    <col min="11047" max="11053" width="0" style="5" hidden="1" customWidth="1"/>
    <col min="11054" max="11054" width="15.7109375" style="5" customWidth="1"/>
    <col min="11055" max="11058" width="0" style="5" hidden="1" customWidth="1"/>
    <col min="11059" max="11059" width="15.7109375" style="5" customWidth="1"/>
    <col min="11060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1" width="15.7109375" style="5" customWidth="1"/>
    <col min="11272" max="11275" width="0" style="5" hidden="1" customWidth="1"/>
    <col min="11276" max="11276" width="15.7109375" style="5" customWidth="1"/>
    <col min="11277" max="11283" width="0" style="5" hidden="1" customWidth="1"/>
    <col min="11284" max="11284" width="15.7109375" style="5" customWidth="1"/>
    <col min="11285" max="11288" width="0" style="5" hidden="1" customWidth="1"/>
    <col min="11289" max="11289" width="15.7109375" style="5" customWidth="1"/>
    <col min="11290" max="11296" width="0" style="5" hidden="1" customWidth="1"/>
    <col min="11297" max="11297" width="15.7109375" style="5" customWidth="1"/>
    <col min="11298" max="11301" width="0" style="5" hidden="1" customWidth="1"/>
    <col min="11302" max="11302" width="15.7109375" style="5" customWidth="1"/>
    <col min="11303" max="11309" width="0" style="5" hidden="1" customWidth="1"/>
    <col min="11310" max="11310" width="15.7109375" style="5" customWidth="1"/>
    <col min="11311" max="11314" width="0" style="5" hidden="1" customWidth="1"/>
    <col min="11315" max="11315" width="15.7109375" style="5" customWidth="1"/>
    <col min="11316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7" width="15.7109375" style="5" customWidth="1"/>
    <col min="11528" max="11531" width="0" style="5" hidden="1" customWidth="1"/>
    <col min="11532" max="11532" width="15.7109375" style="5" customWidth="1"/>
    <col min="11533" max="11539" width="0" style="5" hidden="1" customWidth="1"/>
    <col min="11540" max="11540" width="15.7109375" style="5" customWidth="1"/>
    <col min="11541" max="11544" width="0" style="5" hidden="1" customWidth="1"/>
    <col min="11545" max="11545" width="15.7109375" style="5" customWidth="1"/>
    <col min="11546" max="11552" width="0" style="5" hidden="1" customWidth="1"/>
    <col min="11553" max="11553" width="15.7109375" style="5" customWidth="1"/>
    <col min="11554" max="11557" width="0" style="5" hidden="1" customWidth="1"/>
    <col min="11558" max="11558" width="15.7109375" style="5" customWidth="1"/>
    <col min="11559" max="11565" width="0" style="5" hidden="1" customWidth="1"/>
    <col min="11566" max="11566" width="15.7109375" style="5" customWidth="1"/>
    <col min="11567" max="11570" width="0" style="5" hidden="1" customWidth="1"/>
    <col min="11571" max="11571" width="15.7109375" style="5" customWidth="1"/>
    <col min="11572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3" width="15.7109375" style="5" customWidth="1"/>
    <col min="11784" max="11787" width="0" style="5" hidden="1" customWidth="1"/>
    <col min="11788" max="11788" width="15.7109375" style="5" customWidth="1"/>
    <col min="11789" max="11795" width="0" style="5" hidden="1" customWidth="1"/>
    <col min="11796" max="11796" width="15.7109375" style="5" customWidth="1"/>
    <col min="11797" max="11800" width="0" style="5" hidden="1" customWidth="1"/>
    <col min="11801" max="11801" width="15.7109375" style="5" customWidth="1"/>
    <col min="11802" max="11808" width="0" style="5" hidden="1" customWidth="1"/>
    <col min="11809" max="11809" width="15.7109375" style="5" customWidth="1"/>
    <col min="11810" max="11813" width="0" style="5" hidden="1" customWidth="1"/>
    <col min="11814" max="11814" width="15.7109375" style="5" customWidth="1"/>
    <col min="11815" max="11821" width="0" style="5" hidden="1" customWidth="1"/>
    <col min="11822" max="11822" width="15.7109375" style="5" customWidth="1"/>
    <col min="11823" max="11826" width="0" style="5" hidden="1" customWidth="1"/>
    <col min="11827" max="11827" width="15.7109375" style="5" customWidth="1"/>
    <col min="11828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39" width="15.7109375" style="5" customWidth="1"/>
    <col min="12040" max="12043" width="0" style="5" hidden="1" customWidth="1"/>
    <col min="12044" max="12044" width="15.7109375" style="5" customWidth="1"/>
    <col min="12045" max="12051" width="0" style="5" hidden="1" customWidth="1"/>
    <col min="12052" max="12052" width="15.7109375" style="5" customWidth="1"/>
    <col min="12053" max="12056" width="0" style="5" hidden="1" customWidth="1"/>
    <col min="12057" max="12057" width="15.7109375" style="5" customWidth="1"/>
    <col min="12058" max="12064" width="0" style="5" hidden="1" customWidth="1"/>
    <col min="12065" max="12065" width="15.7109375" style="5" customWidth="1"/>
    <col min="12066" max="12069" width="0" style="5" hidden="1" customWidth="1"/>
    <col min="12070" max="12070" width="15.7109375" style="5" customWidth="1"/>
    <col min="12071" max="12077" width="0" style="5" hidden="1" customWidth="1"/>
    <col min="12078" max="12078" width="15.7109375" style="5" customWidth="1"/>
    <col min="12079" max="12082" width="0" style="5" hidden="1" customWidth="1"/>
    <col min="12083" max="12083" width="15.7109375" style="5" customWidth="1"/>
    <col min="12084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5" width="15.7109375" style="5" customWidth="1"/>
    <col min="12296" max="12299" width="0" style="5" hidden="1" customWidth="1"/>
    <col min="12300" max="12300" width="15.7109375" style="5" customWidth="1"/>
    <col min="12301" max="12307" width="0" style="5" hidden="1" customWidth="1"/>
    <col min="12308" max="12308" width="15.7109375" style="5" customWidth="1"/>
    <col min="12309" max="12312" width="0" style="5" hidden="1" customWidth="1"/>
    <col min="12313" max="12313" width="15.7109375" style="5" customWidth="1"/>
    <col min="12314" max="12320" width="0" style="5" hidden="1" customWidth="1"/>
    <col min="12321" max="12321" width="15.7109375" style="5" customWidth="1"/>
    <col min="12322" max="12325" width="0" style="5" hidden="1" customWidth="1"/>
    <col min="12326" max="12326" width="15.7109375" style="5" customWidth="1"/>
    <col min="12327" max="12333" width="0" style="5" hidden="1" customWidth="1"/>
    <col min="12334" max="12334" width="15.7109375" style="5" customWidth="1"/>
    <col min="12335" max="12338" width="0" style="5" hidden="1" customWidth="1"/>
    <col min="12339" max="12339" width="15.7109375" style="5" customWidth="1"/>
    <col min="12340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1" width="15.7109375" style="5" customWidth="1"/>
    <col min="12552" max="12555" width="0" style="5" hidden="1" customWidth="1"/>
    <col min="12556" max="12556" width="15.7109375" style="5" customWidth="1"/>
    <col min="12557" max="12563" width="0" style="5" hidden="1" customWidth="1"/>
    <col min="12564" max="12564" width="15.7109375" style="5" customWidth="1"/>
    <col min="12565" max="12568" width="0" style="5" hidden="1" customWidth="1"/>
    <col min="12569" max="12569" width="15.7109375" style="5" customWidth="1"/>
    <col min="12570" max="12576" width="0" style="5" hidden="1" customWidth="1"/>
    <col min="12577" max="12577" width="15.7109375" style="5" customWidth="1"/>
    <col min="12578" max="12581" width="0" style="5" hidden="1" customWidth="1"/>
    <col min="12582" max="12582" width="15.7109375" style="5" customWidth="1"/>
    <col min="12583" max="12589" width="0" style="5" hidden="1" customWidth="1"/>
    <col min="12590" max="12590" width="15.7109375" style="5" customWidth="1"/>
    <col min="12591" max="12594" width="0" style="5" hidden="1" customWidth="1"/>
    <col min="12595" max="12595" width="15.7109375" style="5" customWidth="1"/>
    <col min="12596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7" width="15.7109375" style="5" customWidth="1"/>
    <col min="12808" max="12811" width="0" style="5" hidden="1" customWidth="1"/>
    <col min="12812" max="12812" width="15.7109375" style="5" customWidth="1"/>
    <col min="12813" max="12819" width="0" style="5" hidden="1" customWidth="1"/>
    <col min="12820" max="12820" width="15.7109375" style="5" customWidth="1"/>
    <col min="12821" max="12824" width="0" style="5" hidden="1" customWidth="1"/>
    <col min="12825" max="12825" width="15.7109375" style="5" customWidth="1"/>
    <col min="12826" max="12832" width="0" style="5" hidden="1" customWidth="1"/>
    <col min="12833" max="12833" width="15.7109375" style="5" customWidth="1"/>
    <col min="12834" max="12837" width="0" style="5" hidden="1" customWidth="1"/>
    <col min="12838" max="12838" width="15.7109375" style="5" customWidth="1"/>
    <col min="12839" max="12845" width="0" style="5" hidden="1" customWidth="1"/>
    <col min="12846" max="12846" width="15.7109375" style="5" customWidth="1"/>
    <col min="12847" max="12850" width="0" style="5" hidden="1" customWidth="1"/>
    <col min="12851" max="12851" width="15.7109375" style="5" customWidth="1"/>
    <col min="12852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3" width="15.7109375" style="5" customWidth="1"/>
    <col min="13064" max="13067" width="0" style="5" hidden="1" customWidth="1"/>
    <col min="13068" max="13068" width="15.7109375" style="5" customWidth="1"/>
    <col min="13069" max="13075" width="0" style="5" hidden="1" customWidth="1"/>
    <col min="13076" max="13076" width="15.7109375" style="5" customWidth="1"/>
    <col min="13077" max="13080" width="0" style="5" hidden="1" customWidth="1"/>
    <col min="13081" max="13081" width="15.7109375" style="5" customWidth="1"/>
    <col min="13082" max="13088" width="0" style="5" hidden="1" customWidth="1"/>
    <col min="13089" max="13089" width="15.7109375" style="5" customWidth="1"/>
    <col min="13090" max="13093" width="0" style="5" hidden="1" customWidth="1"/>
    <col min="13094" max="13094" width="15.7109375" style="5" customWidth="1"/>
    <col min="13095" max="13101" width="0" style="5" hidden="1" customWidth="1"/>
    <col min="13102" max="13102" width="15.7109375" style="5" customWidth="1"/>
    <col min="13103" max="13106" width="0" style="5" hidden="1" customWidth="1"/>
    <col min="13107" max="13107" width="15.7109375" style="5" customWidth="1"/>
    <col min="13108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19" width="15.7109375" style="5" customWidth="1"/>
    <col min="13320" max="13323" width="0" style="5" hidden="1" customWidth="1"/>
    <col min="13324" max="13324" width="15.7109375" style="5" customWidth="1"/>
    <col min="13325" max="13331" width="0" style="5" hidden="1" customWidth="1"/>
    <col min="13332" max="13332" width="15.7109375" style="5" customWidth="1"/>
    <col min="13333" max="13336" width="0" style="5" hidden="1" customWidth="1"/>
    <col min="13337" max="13337" width="15.7109375" style="5" customWidth="1"/>
    <col min="13338" max="13344" width="0" style="5" hidden="1" customWidth="1"/>
    <col min="13345" max="13345" width="15.7109375" style="5" customWidth="1"/>
    <col min="13346" max="13349" width="0" style="5" hidden="1" customWidth="1"/>
    <col min="13350" max="13350" width="15.7109375" style="5" customWidth="1"/>
    <col min="13351" max="13357" width="0" style="5" hidden="1" customWidth="1"/>
    <col min="13358" max="13358" width="15.7109375" style="5" customWidth="1"/>
    <col min="13359" max="13362" width="0" style="5" hidden="1" customWidth="1"/>
    <col min="13363" max="13363" width="15.7109375" style="5" customWidth="1"/>
    <col min="13364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5" width="15.7109375" style="5" customWidth="1"/>
    <col min="13576" max="13579" width="0" style="5" hidden="1" customWidth="1"/>
    <col min="13580" max="13580" width="15.7109375" style="5" customWidth="1"/>
    <col min="13581" max="13587" width="0" style="5" hidden="1" customWidth="1"/>
    <col min="13588" max="13588" width="15.7109375" style="5" customWidth="1"/>
    <col min="13589" max="13592" width="0" style="5" hidden="1" customWidth="1"/>
    <col min="13593" max="13593" width="15.7109375" style="5" customWidth="1"/>
    <col min="13594" max="13600" width="0" style="5" hidden="1" customWidth="1"/>
    <col min="13601" max="13601" width="15.7109375" style="5" customWidth="1"/>
    <col min="13602" max="13605" width="0" style="5" hidden="1" customWidth="1"/>
    <col min="13606" max="13606" width="15.7109375" style="5" customWidth="1"/>
    <col min="13607" max="13613" width="0" style="5" hidden="1" customWidth="1"/>
    <col min="13614" max="13614" width="15.7109375" style="5" customWidth="1"/>
    <col min="13615" max="13618" width="0" style="5" hidden="1" customWidth="1"/>
    <col min="13619" max="13619" width="15.7109375" style="5" customWidth="1"/>
    <col min="13620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1" width="15.7109375" style="5" customWidth="1"/>
    <col min="13832" max="13835" width="0" style="5" hidden="1" customWidth="1"/>
    <col min="13836" max="13836" width="15.7109375" style="5" customWidth="1"/>
    <col min="13837" max="13843" width="0" style="5" hidden="1" customWidth="1"/>
    <col min="13844" max="13844" width="15.7109375" style="5" customWidth="1"/>
    <col min="13845" max="13848" width="0" style="5" hidden="1" customWidth="1"/>
    <col min="13849" max="13849" width="15.7109375" style="5" customWidth="1"/>
    <col min="13850" max="13856" width="0" style="5" hidden="1" customWidth="1"/>
    <col min="13857" max="13857" width="15.7109375" style="5" customWidth="1"/>
    <col min="13858" max="13861" width="0" style="5" hidden="1" customWidth="1"/>
    <col min="13862" max="13862" width="15.7109375" style="5" customWidth="1"/>
    <col min="13863" max="13869" width="0" style="5" hidden="1" customWidth="1"/>
    <col min="13870" max="13870" width="15.7109375" style="5" customWidth="1"/>
    <col min="13871" max="13874" width="0" style="5" hidden="1" customWidth="1"/>
    <col min="13875" max="13875" width="15.7109375" style="5" customWidth="1"/>
    <col min="13876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7" width="15.7109375" style="5" customWidth="1"/>
    <col min="14088" max="14091" width="0" style="5" hidden="1" customWidth="1"/>
    <col min="14092" max="14092" width="15.7109375" style="5" customWidth="1"/>
    <col min="14093" max="14099" width="0" style="5" hidden="1" customWidth="1"/>
    <col min="14100" max="14100" width="15.7109375" style="5" customWidth="1"/>
    <col min="14101" max="14104" width="0" style="5" hidden="1" customWidth="1"/>
    <col min="14105" max="14105" width="15.7109375" style="5" customWidth="1"/>
    <col min="14106" max="14112" width="0" style="5" hidden="1" customWidth="1"/>
    <col min="14113" max="14113" width="15.7109375" style="5" customWidth="1"/>
    <col min="14114" max="14117" width="0" style="5" hidden="1" customWidth="1"/>
    <col min="14118" max="14118" width="15.7109375" style="5" customWidth="1"/>
    <col min="14119" max="14125" width="0" style="5" hidden="1" customWidth="1"/>
    <col min="14126" max="14126" width="15.7109375" style="5" customWidth="1"/>
    <col min="14127" max="14130" width="0" style="5" hidden="1" customWidth="1"/>
    <col min="14131" max="14131" width="15.7109375" style="5" customWidth="1"/>
    <col min="14132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3" width="15.7109375" style="5" customWidth="1"/>
    <col min="14344" max="14347" width="0" style="5" hidden="1" customWidth="1"/>
    <col min="14348" max="14348" width="15.7109375" style="5" customWidth="1"/>
    <col min="14349" max="14355" width="0" style="5" hidden="1" customWidth="1"/>
    <col min="14356" max="14356" width="15.7109375" style="5" customWidth="1"/>
    <col min="14357" max="14360" width="0" style="5" hidden="1" customWidth="1"/>
    <col min="14361" max="14361" width="15.7109375" style="5" customWidth="1"/>
    <col min="14362" max="14368" width="0" style="5" hidden="1" customWidth="1"/>
    <col min="14369" max="14369" width="15.7109375" style="5" customWidth="1"/>
    <col min="14370" max="14373" width="0" style="5" hidden="1" customWidth="1"/>
    <col min="14374" max="14374" width="15.7109375" style="5" customWidth="1"/>
    <col min="14375" max="14381" width="0" style="5" hidden="1" customWidth="1"/>
    <col min="14382" max="14382" width="15.7109375" style="5" customWidth="1"/>
    <col min="14383" max="14386" width="0" style="5" hidden="1" customWidth="1"/>
    <col min="14387" max="14387" width="15.7109375" style="5" customWidth="1"/>
    <col min="14388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599" width="15.7109375" style="5" customWidth="1"/>
    <col min="14600" max="14603" width="0" style="5" hidden="1" customWidth="1"/>
    <col min="14604" max="14604" width="15.7109375" style="5" customWidth="1"/>
    <col min="14605" max="14611" width="0" style="5" hidden="1" customWidth="1"/>
    <col min="14612" max="14612" width="15.7109375" style="5" customWidth="1"/>
    <col min="14613" max="14616" width="0" style="5" hidden="1" customWidth="1"/>
    <col min="14617" max="14617" width="15.7109375" style="5" customWidth="1"/>
    <col min="14618" max="14624" width="0" style="5" hidden="1" customWidth="1"/>
    <col min="14625" max="14625" width="15.7109375" style="5" customWidth="1"/>
    <col min="14626" max="14629" width="0" style="5" hidden="1" customWidth="1"/>
    <col min="14630" max="14630" width="15.7109375" style="5" customWidth="1"/>
    <col min="14631" max="14637" width="0" style="5" hidden="1" customWidth="1"/>
    <col min="14638" max="14638" width="15.7109375" style="5" customWidth="1"/>
    <col min="14639" max="14642" width="0" style="5" hidden="1" customWidth="1"/>
    <col min="14643" max="14643" width="15.7109375" style="5" customWidth="1"/>
    <col min="14644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5" width="15.7109375" style="5" customWidth="1"/>
    <col min="14856" max="14859" width="0" style="5" hidden="1" customWidth="1"/>
    <col min="14860" max="14860" width="15.7109375" style="5" customWidth="1"/>
    <col min="14861" max="14867" width="0" style="5" hidden="1" customWidth="1"/>
    <col min="14868" max="14868" width="15.7109375" style="5" customWidth="1"/>
    <col min="14869" max="14872" width="0" style="5" hidden="1" customWidth="1"/>
    <col min="14873" max="14873" width="15.7109375" style="5" customWidth="1"/>
    <col min="14874" max="14880" width="0" style="5" hidden="1" customWidth="1"/>
    <col min="14881" max="14881" width="15.7109375" style="5" customWidth="1"/>
    <col min="14882" max="14885" width="0" style="5" hidden="1" customWidth="1"/>
    <col min="14886" max="14886" width="15.7109375" style="5" customWidth="1"/>
    <col min="14887" max="14893" width="0" style="5" hidden="1" customWidth="1"/>
    <col min="14894" max="14894" width="15.7109375" style="5" customWidth="1"/>
    <col min="14895" max="14898" width="0" style="5" hidden="1" customWidth="1"/>
    <col min="14899" max="14899" width="15.7109375" style="5" customWidth="1"/>
    <col min="14900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1" width="15.7109375" style="5" customWidth="1"/>
    <col min="15112" max="15115" width="0" style="5" hidden="1" customWidth="1"/>
    <col min="15116" max="15116" width="15.7109375" style="5" customWidth="1"/>
    <col min="15117" max="15123" width="0" style="5" hidden="1" customWidth="1"/>
    <col min="15124" max="15124" width="15.7109375" style="5" customWidth="1"/>
    <col min="15125" max="15128" width="0" style="5" hidden="1" customWidth="1"/>
    <col min="15129" max="15129" width="15.7109375" style="5" customWidth="1"/>
    <col min="15130" max="15136" width="0" style="5" hidden="1" customWidth="1"/>
    <col min="15137" max="15137" width="15.7109375" style="5" customWidth="1"/>
    <col min="15138" max="15141" width="0" style="5" hidden="1" customWidth="1"/>
    <col min="15142" max="15142" width="15.7109375" style="5" customWidth="1"/>
    <col min="15143" max="15149" width="0" style="5" hidden="1" customWidth="1"/>
    <col min="15150" max="15150" width="15.7109375" style="5" customWidth="1"/>
    <col min="15151" max="15154" width="0" style="5" hidden="1" customWidth="1"/>
    <col min="15155" max="15155" width="15.7109375" style="5" customWidth="1"/>
    <col min="15156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7" width="15.7109375" style="5" customWidth="1"/>
    <col min="15368" max="15371" width="0" style="5" hidden="1" customWidth="1"/>
    <col min="15372" max="15372" width="15.7109375" style="5" customWidth="1"/>
    <col min="15373" max="15379" width="0" style="5" hidden="1" customWidth="1"/>
    <col min="15380" max="15380" width="15.7109375" style="5" customWidth="1"/>
    <col min="15381" max="15384" width="0" style="5" hidden="1" customWidth="1"/>
    <col min="15385" max="15385" width="15.7109375" style="5" customWidth="1"/>
    <col min="15386" max="15392" width="0" style="5" hidden="1" customWidth="1"/>
    <col min="15393" max="15393" width="15.7109375" style="5" customWidth="1"/>
    <col min="15394" max="15397" width="0" style="5" hidden="1" customWidth="1"/>
    <col min="15398" max="15398" width="15.7109375" style="5" customWidth="1"/>
    <col min="15399" max="15405" width="0" style="5" hidden="1" customWidth="1"/>
    <col min="15406" max="15406" width="15.7109375" style="5" customWidth="1"/>
    <col min="15407" max="15410" width="0" style="5" hidden="1" customWidth="1"/>
    <col min="15411" max="15411" width="15.7109375" style="5" customWidth="1"/>
    <col min="15412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3" width="15.7109375" style="5" customWidth="1"/>
    <col min="15624" max="15627" width="0" style="5" hidden="1" customWidth="1"/>
    <col min="15628" max="15628" width="15.7109375" style="5" customWidth="1"/>
    <col min="15629" max="15635" width="0" style="5" hidden="1" customWidth="1"/>
    <col min="15636" max="15636" width="15.7109375" style="5" customWidth="1"/>
    <col min="15637" max="15640" width="0" style="5" hidden="1" customWidth="1"/>
    <col min="15641" max="15641" width="15.7109375" style="5" customWidth="1"/>
    <col min="15642" max="15648" width="0" style="5" hidden="1" customWidth="1"/>
    <col min="15649" max="15649" width="15.7109375" style="5" customWidth="1"/>
    <col min="15650" max="15653" width="0" style="5" hidden="1" customWidth="1"/>
    <col min="15654" max="15654" width="15.7109375" style="5" customWidth="1"/>
    <col min="15655" max="15661" width="0" style="5" hidden="1" customWidth="1"/>
    <col min="15662" max="15662" width="15.7109375" style="5" customWidth="1"/>
    <col min="15663" max="15666" width="0" style="5" hidden="1" customWidth="1"/>
    <col min="15667" max="15667" width="15.7109375" style="5" customWidth="1"/>
    <col min="15668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79" width="15.7109375" style="5" customWidth="1"/>
    <col min="15880" max="15883" width="0" style="5" hidden="1" customWidth="1"/>
    <col min="15884" max="15884" width="15.7109375" style="5" customWidth="1"/>
    <col min="15885" max="15891" width="0" style="5" hidden="1" customWidth="1"/>
    <col min="15892" max="15892" width="15.7109375" style="5" customWidth="1"/>
    <col min="15893" max="15896" width="0" style="5" hidden="1" customWidth="1"/>
    <col min="15897" max="15897" width="15.7109375" style="5" customWidth="1"/>
    <col min="15898" max="15904" width="0" style="5" hidden="1" customWidth="1"/>
    <col min="15905" max="15905" width="15.7109375" style="5" customWidth="1"/>
    <col min="15906" max="15909" width="0" style="5" hidden="1" customWidth="1"/>
    <col min="15910" max="15910" width="15.7109375" style="5" customWidth="1"/>
    <col min="15911" max="15917" width="0" style="5" hidden="1" customWidth="1"/>
    <col min="15918" max="15918" width="15.7109375" style="5" customWidth="1"/>
    <col min="15919" max="15922" width="0" style="5" hidden="1" customWidth="1"/>
    <col min="15923" max="15923" width="15.7109375" style="5" customWidth="1"/>
    <col min="15924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5" width="15.7109375" style="5" customWidth="1"/>
    <col min="16136" max="16139" width="0" style="5" hidden="1" customWidth="1"/>
    <col min="16140" max="16140" width="15.7109375" style="5" customWidth="1"/>
    <col min="16141" max="16147" width="0" style="5" hidden="1" customWidth="1"/>
    <col min="16148" max="16148" width="15.7109375" style="5" customWidth="1"/>
    <col min="16149" max="16152" width="0" style="5" hidden="1" customWidth="1"/>
    <col min="16153" max="16153" width="15.7109375" style="5" customWidth="1"/>
    <col min="16154" max="16160" width="0" style="5" hidden="1" customWidth="1"/>
    <col min="16161" max="16161" width="15.7109375" style="5" customWidth="1"/>
    <col min="16162" max="16165" width="0" style="5" hidden="1" customWidth="1"/>
    <col min="16166" max="16166" width="15.7109375" style="5" customWidth="1"/>
    <col min="16167" max="16173" width="0" style="5" hidden="1" customWidth="1"/>
    <col min="16174" max="16174" width="15.7109375" style="5" customWidth="1"/>
    <col min="16175" max="16178" width="0" style="5" hidden="1" customWidth="1"/>
    <col min="16179" max="16179" width="15.7109375" style="5" customWidth="1"/>
    <col min="16180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206" t="s">
        <v>0</v>
      </c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8"/>
      <c r="BF1" s="209" t="s">
        <v>1</v>
      </c>
      <c r="BG1" s="210"/>
    </row>
    <row r="2" spans="1:61" ht="21.75" customHeight="1" x14ac:dyDescent="0.2">
      <c r="A2" s="6"/>
      <c r="B2" s="7"/>
      <c r="C2" s="8"/>
      <c r="D2" s="211" t="s">
        <v>2</v>
      </c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3"/>
      <c r="BF2" s="214" t="s">
        <v>3</v>
      </c>
      <c r="BG2" s="215"/>
    </row>
    <row r="3" spans="1:61" ht="21.75" customHeight="1" thickBot="1" x14ac:dyDescent="0.25">
      <c r="A3" s="9"/>
      <c r="B3" s="10"/>
      <c r="C3" s="11"/>
      <c r="D3" s="211" t="s">
        <v>4</v>
      </c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3"/>
      <c r="BF3" s="216"/>
      <c r="BG3" s="217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198" t="s">
        <v>6</v>
      </c>
      <c r="BG4" s="199"/>
    </row>
    <row r="5" spans="1:61" ht="13.5" thickBot="1" x14ac:dyDescent="0.25">
      <c r="A5" s="12" t="s">
        <v>7</v>
      </c>
      <c r="D5" s="200" t="s">
        <v>8</v>
      </c>
      <c r="E5" s="201"/>
      <c r="F5" s="201"/>
      <c r="G5" s="202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03"/>
      <c r="BG5" s="204"/>
    </row>
    <row r="6" spans="1:61" s="4" customFormat="1" ht="21.75" customHeight="1" x14ac:dyDescent="0.2">
      <c r="A6" s="14" t="s">
        <v>9</v>
      </c>
      <c r="B6" s="14" t="s">
        <v>10</v>
      </c>
      <c r="C6" s="15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6"/>
    </row>
    <row r="7" spans="1:61" ht="17.25" customHeight="1" x14ac:dyDescent="0.2">
      <c r="A7" s="17" t="s">
        <v>68</v>
      </c>
      <c r="B7" s="18"/>
      <c r="C7" s="17" t="s">
        <v>69</v>
      </c>
      <c r="D7" s="17">
        <f>+D8+D23+D27</f>
        <v>1847000000</v>
      </c>
      <c r="E7" s="17">
        <f>+E8+E23+E27</f>
        <v>64843867</v>
      </c>
      <c r="F7" s="17">
        <f>+F8+F23+F27</f>
        <v>64843867</v>
      </c>
      <c r="G7" s="17">
        <f>+G8+G23+G27</f>
        <v>1847000000</v>
      </c>
      <c r="H7" s="17">
        <f>+H8+H23+H27</f>
        <v>870616892.33000004</v>
      </c>
      <c r="I7" s="17">
        <f t="shared" ref="I7:BE7" si="0">+I8+I23+I27</f>
        <v>8000000</v>
      </c>
      <c r="J7" s="17">
        <f t="shared" si="0"/>
        <v>11692797.280000001</v>
      </c>
      <c r="K7" s="17">
        <f t="shared" si="0"/>
        <v>0</v>
      </c>
      <c r="L7" s="17">
        <f t="shared" si="0"/>
        <v>-8000000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882309689.61000001</v>
      </c>
      <c r="U7" s="17">
        <f t="shared" si="0"/>
        <v>870616892.33000004</v>
      </c>
      <c r="V7" s="17">
        <f t="shared" si="0"/>
        <v>0</v>
      </c>
      <c r="W7" s="17">
        <f t="shared" si="0"/>
        <v>1695164.2800000003</v>
      </c>
      <c r="X7" s="17">
        <f t="shared" si="0"/>
        <v>70</v>
      </c>
      <c r="Y7" s="17">
        <f t="shared" si="0"/>
        <v>197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872312323.61000001</v>
      </c>
      <c r="AH7" s="17">
        <f t="shared" si="0"/>
        <v>72162380.769999996</v>
      </c>
      <c r="AI7" s="17">
        <f t="shared" si="0"/>
        <v>38108733.329999998</v>
      </c>
      <c r="AJ7" s="17">
        <f t="shared" si="0"/>
        <v>93042982.060000002</v>
      </c>
      <c r="AK7" s="17">
        <f t="shared" si="0"/>
        <v>92939078.680000007</v>
      </c>
      <c r="AL7" s="17">
        <f t="shared" si="0"/>
        <v>89562728.010000005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385815902.84999996</v>
      </c>
      <c r="AU7" s="17">
        <f t="shared" si="0"/>
        <v>72162380.769999996</v>
      </c>
      <c r="AV7" s="17">
        <f t="shared" si="0"/>
        <v>38108733.329999998</v>
      </c>
      <c r="AW7" s="17">
        <f t="shared" si="0"/>
        <v>93042982.060000002</v>
      </c>
      <c r="AX7" s="17">
        <f t="shared" si="0"/>
        <v>92939078.680000007</v>
      </c>
      <c r="AY7" s="17">
        <f t="shared" si="0"/>
        <v>89562728.010000005</v>
      </c>
      <c r="AZ7" s="17">
        <f t="shared" si="0"/>
        <v>0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>+BF8+BF23+BF27</f>
        <v>0</v>
      </c>
      <c r="BG7" s="17">
        <f>+BG8+BG23+BG27</f>
        <v>385815902.84999996</v>
      </c>
      <c r="BH7" s="19"/>
    </row>
    <row r="8" spans="1:61" s="7" customFormat="1" ht="17.25" customHeight="1" x14ac:dyDescent="0.2">
      <c r="A8" s="17" t="s">
        <v>70</v>
      </c>
      <c r="B8" s="18"/>
      <c r="C8" s="17" t="s">
        <v>71</v>
      </c>
      <c r="D8" s="17">
        <f>+D9</f>
        <v>1775000000</v>
      </c>
      <c r="E8" s="17">
        <f>+E9</f>
        <v>64843867</v>
      </c>
      <c r="F8" s="17">
        <f>+F9</f>
        <v>64843867</v>
      </c>
      <c r="G8" s="17">
        <f>+G9</f>
        <v>1775000000</v>
      </c>
      <c r="H8" s="17">
        <f>+H9</f>
        <v>870616892.33000004</v>
      </c>
      <c r="I8" s="17">
        <f t="shared" ref="I8:BG8" si="1">+I9</f>
        <v>8000000</v>
      </c>
      <c r="J8" s="17">
        <f t="shared" si="1"/>
        <v>11692797.280000001</v>
      </c>
      <c r="K8" s="17">
        <f t="shared" si="1"/>
        <v>0</v>
      </c>
      <c r="L8" s="17">
        <f t="shared" si="1"/>
        <v>-8000000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882309689.61000001</v>
      </c>
      <c r="U8" s="17">
        <f t="shared" si="1"/>
        <v>870616892.33000004</v>
      </c>
      <c r="V8" s="17">
        <f t="shared" si="1"/>
        <v>0</v>
      </c>
      <c r="W8" s="17">
        <f t="shared" si="1"/>
        <v>1695164.2800000003</v>
      </c>
      <c r="X8" s="17">
        <f t="shared" si="1"/>
        <v>70</v>
      </c>
      <c r="Y8" s="17">
        <f t="shared" si="1"/>
        <v>197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872312323.61000001</v>
      </c>
      <c r="AH8" s="17">
        <f t="shared" si="1"/>
        <v>72162380.769999996</v>
      </c>
      <c r="AI8" s="17">
        <f t="shared" si="1"/>
        <v>38108733.329999998</v>
      </c>
      <c r="AJ8" s="17">
        <f t="shared" si="1"/>
        <v>93042982.060000002</v>
      </c>
      <c r="AK8" s="17">
        <f t="shared" si="1"/>
        <v>92939078.680000007</v>
      </c>
      <c r="AL8" s="17">
        <f t="shared" si="1"/>
        <v>89562728.010000005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385815902.84999996</v>
      </c>
      <c r="AU8" s="17">
        <f t="shared" si="1"/>
        <v>72162380.769999996</v>
      </c>
      <c r="AV8" s="17">
        <f t="shared" si="1"/>
        <v>38108733.329999998</v>
      </c>
      <c r="AW8" s="17">
        <f t="shared" si="1"/>
        <v>93042982.060000002</v>
      </c>
      <c r="AX8" s="17">
        <f t="shared" si="1"/>
        <v>92939078.680000007</v>
      </c>
      <c r="AY8" s="17">
        <f t="shared" si="1"/>
        <v>89562728.010000005</v>
      </c>
      <c r="AZ8" s="17">
        <f t="shared" si="1"/>
        <v>0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385815902.84999996</v>
      </c>
      <c r="BH8" s="19"/>
      <c r="BI8" s="4"/>
    </row>
    <row r="9" spans="1:61" s="23" customFormat="1" ht="17.25" customHeight="1" x14ac:dyDescent="0.2">
      <c r="A9" s="20" t="s">
        <v>72</v>
      </c>
      <c r="B9" s="21"/>
      <c r="C9" s="20" t="s">
        <v>73</v>
      </c>
      <c r="D9" s="20">
        <f>+D10+D13</f>
        <v>1775000000</v>
      </c>
      <c r="E9" s="20">
        <f>+E10+E13</f>
        <v>64843867</v>
      </c>
      <c r="F9" s="20">
        <f>+F10+F13</f>
        <v>64843867</v>
      </c>
      <c r="G9" s="20">
        <f>+G10+G13</f>
        <v>1775000000</v>
      </c>
      <c r="H9" s="20">
        <f>+H10+H13</f>
        <v>870616892.33000004</v>
      </c>
      <c r="I9" s="20">
        <f t="shared" ref="I9:BG9" si="2">+I10+I13</f>
        <v>8000000</v>
      </c>
      <c r="J9" s="20">
        <f t="shared" si="2"/>
        <v>11692797.280000001</v>
      </c>
      <c r="K9" s="20">
        <f t="shared" si="2"/>
        <v>0</v>
      </c>
      <c r="L9" s="20">
        <f t="shared" si="2"/>
        <v>-8000000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882309689.61000001</v>
      </c>
      <c r="U9" s="20">
        <f t="shared" si="2"/>
        <v>870616892.33000004</v>
      </c>
      <c r="V9" s="20">
        <f t="shared" si="2"/>
        <v>0</v>
      </c>
      <c r="W9" s="20">
        <f t="shared" si="2"/>
        <v>1695164.2800000003</v>
      </c>
      <c r="X9" s="20">
        <f t="shared" si="2"/>
        <v>70</v>
      </c>
      <c r="Y9" s="20">
        <f t="shared" si="2"/>
        <v>197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872312323.61000001</v>
      </c>
      <c r="AH9" s="20">
        <f t="shared" si="2"/>
        <v>72162380.769999996</v>
      </c>
      <c r="AI9" s="20">
        <f t="shared" si="2"/>
        <v>38108733.329999998</v>
      </c>
      <c r="AJ9" s="20">
        <f t="shared" si="2"/>
        <v>93042982.060000002</v>
      </c>
      <c r="AK9" s="20">
        <f t="shared" si="2"/>
        <v>92939078.680000007</v>
      </c>
      <c r="AL9" s="20">
        <f t="shared" si="2"/>
        <v>89562728.010000005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385815902.84999996</v>
      </c>
      <c r="AU9" s="20">
        <f t="shared" si="2"/>
        <v>72162380.769999996</v>
      </c>
      <c r="AV9" s="20">
        <f t="shared" si="2"/>
        <v>38108733.329999998</v>
      </c>
      <c r="AW9" s="20">
        <f t="shared" si="2"/>
        <v>93042982.060000002</v>
      </c>
      <c r="AX9" s="20">
        <f t="shared" si="2"/>
        <v>92939078.680000007</v>
      </c>
      <c r="AY9" s="20">
        <f t="shared" si="2"/>
        <v>89562728.010000005</v>
      </c>
      <c r="AZ9" s="20">
        <f t="shared" si="2"/>
        <v>0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385815902.84999996</v>
      </c>
      <c r="BH9" s="19"/>
      <c r="BI9" s="22"/>
    </row>
    <row r="10" spans="1:61" s="23" customFormat="1" ht="17.25" customHeight="1" x14ac:dyDescent="0.2">
      <c r="A10" s="24" t="s">
        <v>74</v>
      </c>
      <c r="B10" s="25"/>
      <c r="C10" s="26" t="s">
        <v>75</v>
      </c>
      <c r="D10" s="24">
        <f>SUM(D12)</f>
        <v>0</v>
      </c>
      <c r="E10" s="24">
        <f t="shared" ref="E10:BG10" si="3">SUM(E12)</f>
        <v>8000000</v>
      </c>
      <c r="F10" s="24">
        <f t="shared" si="3"/>
        <v>0</v>
      </c>
      <c r="G10" s="24">
        <f t="shared" si="3"/>
        <v>8000000</v>
      </c>
      <c r="H10" s="24">
        <f t="shared" si="3"/>
        <v>0</v>
      </c>
      <c r="I10" s="24">
        <f t="shared" si="3"/>
        <v>8000000</v>
      </c>
      <c r="J10" s="24">
        <f t="shared" si="3"/>
        <v>0</v>
      </c>
      <c r="K10" s="24">
        <f t="shared" si="3"/>
        <v>0</v>
      </c>
      <c r="L10" s="24">
        <f t="shared" si="3"/>
        <v>-8000000</v>
      </c>
      <c r="M10" s="24">
        <f t="shared" si="3"/>
        <v>0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0</v>
      </c>
      <c r="R10" s="24">
        <f t="shared" si="3"/>
        <v>0</v>
      </c>
      <c r="S10" s="24">
        <f t="shared" si="3"/>
        <v>0</v>
      </c>
      <c r="T10" s="24">
        <f t="shared" si="3"/>
        <v>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4">
        <f t="shared" si="3"/>
        <v>0</v>
      </c>
      <c r="AK10" s="24">
        <f t="shared" si="3"/>
        <v>0</v>
      </c>
      <c r="AL10" s="24">
        <f t="shared" si="3"/>
        <v>0</v>
      </c>
      <c r="AM10" s="24">
        <f t="shared" si="3"/>
        <v>0</v>
      </c>
      <c r="AN10" s="24">
        <f t="shared" si="3"/>
        <v>0</v>
      </c>
      <c r="AO10" s="24">
        <f t="shared" si="3"/>
        <v>0</v>
      </c>
      <c r="AP10" s="24">
        <f t="shared" si="3"/>
        <v>0</v>
      </c>
      <c r="AQ10" s="24">
        <f t="shared" si="3"/>
        <v>0</v>
      </c>
      <c r="AR10" s="24">
        <f t="shared" si="3"/>
        <v>0</v>
      </c>
      <c r="AS10" s="24">
        <f t="shared" si="3"/>
        <v>0</v>
      </c>
      <c r="AT10" s="24">
        <f t="shared" si="3"/>
        <v>0</v>
      </c>
      <c r="AU10" s="24">
        <f t="shared" si="3"/>
        <v>0</v>
      </c>
      <c r="AV10" s="24">
        <f t="shared" si="3"/>
        <v>0</v>
      </c>
      <c r="AW10" s="24">
        <f t="shared" si="3"/>
        <v>0</v>
      </c>
      <c r="AX10" s="24">
        <f t="shared" si="3"/>
        <v>0</v>
      </c>
      <c r="AY10" s="24">
        <f t="shared" si="3"/>
        <v>0</v>
      </c>
      <c r="AZ10" s="24">
        <f t="shared" si="3"/>
        <v>0</v>
      </c>
      <c r="BA10" s="24">
        <f t="shared" si="3"/>
        <v>0</v>
      </c>
      <c r="BB10" s="24">
        <f t="shared" si="3"/>
        <v>0</v>
      </c>
      <c r="BC10" s="24">
        <f t="shared" si="3"/>
        <v>0</v>
      </c>
      <c r="BD10" s="24">
        <f t="shared" si="3"/>
        <v>0</v>
      </c>
      <c r="BE10" s="24">
        <f t="shared" si="3"/>
        <v>0</v>
      </c>
      <c r="BF10" s="24">
        <f t="shared" si="3"/>
        <v>0</v>
      </c>
      <c r="BG10" s="24">
        <f t="shared" si="3"/>
        <v>0</v>
      </c>
      <c r="BH10" s="19"/>
      <c r="BI10" s="22"/>
    </row>
    <row r="11" spans="1:61" s="23" customFormat="1" ht="23.25" customHeight="1" x14ac:dyDescent="0.2">
      <c r="A11" s="27" t="s">
        <v>76</v>
      </c>
      <c r="B11" s="28"/>
      <c r="C11" s="29" t="s">
        <v>77</v>
      </c>
      <c r="D11" s="30">
        <f>SUM(D12)</f>
        <v>0</v>
      </c>
      <c r="E11" s="30">
        <f t="shared" ref="E11:BG11" si="4">SUM(E12)</f>
        <v>8000000</v>
      </c>
      <c r="F11" s="30">
        <f t="shared" si="4"/>
        <v>0</v>
      </c>
      <c r="G11" s="30">
        <f t="shared" si="4"/>
        <v>8000000</v>
      </c>
      <c r="H11" s="30">
        <f>SUM(H12)</f>
        <v>0</v>
      </c>
      <c r="I11" s="30">
        <f t="shared" si="4"/>
        <v>8000000</v>
      </c>
      <c r="J11" s="30">
        <f t="shared" si="4"/>
        <v>0</v>
      </c>
      <c r="K11" s="30">
        <f t="shared" si="4"/>
        <v>0</v>
      </c>
      <c r="L11" s="30">
        <f t="shared" si="4"/>
        <v>-8000000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30">
        <f t="shared" si="4"/>
        <v>0</v>
      </c>
      <c r="AG11" s="30">
        <f t="shared" si="4"/>
        <v>0</v>
      </c>
      <c r="AH11" s="30">
        <f t="shared" si="4"/>
        <v>0</v>
      </c>
      <c r="AI11" s="30">
        <f t="shared" si="4"/>
        <v>0</v>
      </c>
      <c r="AJ11" s="30">
        <f t="shared" si="4"/>
        <v>0</v>
      </c>
      <c r="AK11" s="30">
        <f t="shared" si="4"/>
        <v>0</v>
      </c>
      <c r="AL11" s="30">
        <f t="shared" si="4"/>
        <v>0</v>
      </c>
      <c r="AM11" s="30">
        <f t="shared" si="4"/>
        <v>0</v>
      </c>
      <c r="AN11" s="30">
        <f t="shared" si="4"/>
        <v>0</v>
      </c>
      <c r="AO11" s="30">
        <f t="shared" si="4"/>
        <v>0</v>
      </c>
      <c r="AP11" s="30">
        <f t="shared" si="4"/>
        <v>0</v>
      </c>
      <c r="AQ11" s="30">
        <f t="shared" si="4"/>
        <v>0</v>
      </c>
      <c r="AR11" s="30">
        <f t="shared" si="4"/>
        <v>0</v>
      </c>
      <c r="AS11" s="30">
        <f t="shared" si="4"/>
        <v>0</v>
      </c>
      <c r="AT11" s="30">
        <f t="shared" si="4"/>
        <v>0</v>
      </c>
      <c r="AU11" s="30">
        <f t="shared" si="4"/>
        <v>0</v>
      </c>
      <c r="AV11" s="30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0">
        <f t="shared" si="4"/>
        <v>0</v>
      </c>
      <c r="BC11" s="30">
        <f t="shared" si="4"/>
        <v>0</v>
      </c>
      <c r="BD11" s="30">
        <f t="shared" si="4"/>
        <v>0</v>
      </c>
      <c r="BE11" s="30">
        <f t="shared" si="4"/>
        <v>0</v>
      </c>
      <c r="BF11" s="30">
        <f t="shared" si="4"/>
        <v>0</v>
      </c>
      <c r="BG11" s="30">
        <f t="shared" si="4"/>
        <v>0</v>
      </c>
      <c r="BH11" s="19"/>
      <c r="BI11" s="22"/>
    </row>
    <row r="12" spans="1:61" s="36" customFormat="1" ht="21" customHeight="1" x14ac:dyDescent="0.2">
      <c r="A12" s="31" t="s">
        <v>78</v>
      </c>
      <c r="B12" s="32">
        <v>21</v>
      </c>
      <c r="C12" s="33" t="s">
        <v>79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8000000</v>
      </c>
      <c r="J12" s="34">
        <v>0</v>
      </c>
      <c r="K12" s="34">
        <v>0</v>
      </c>
      <c r="L12" s="34">
        <v>-8000000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/>
      <c r="AA12" s="34"/>
      <c r="AB12" s="34"/>
      <c r="AC12" s="34"/>
      <c r="AD12" s="34"/>
      <c r="AE12" s="34"/>
      <c r="AF12" s="34"/>
      <c r="AG12" s="34">
        <f>SUM(U12:AF12)</f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/>
      <c r="AN12" s="34"/>
      <c r="AO12" s="34"/>
      <c r="AP12" s="34"/>
      <c r="AQ12" s="34"/>
      <c r="AR12" s="34"/>
      <c r="AS12" s="34"/>
      <c r="AT12" s="34">
        <f>SUM(AH12:AS12)</f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/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80</v>
      </c>
      <c r="B13" s="37"/>
      <c r="C13" s="26" t="s">
        <v>81</v>
      </c>
      <c r="D13" s="26">
        <f>SUM(D14+D16+D19)</f>
        <v>1775000000</v>
      </c>
      <c r="E13" s="26">
        <f t="shared" ref="E13:BG13" si="5">SUM(E14+E16+E19)</f>
        <v>56843867</v>
      </c>
      <c r="F13" s="26">
        <f t="shared" si="5"/>
        <v>64843867</v>
      </c>
      <c r="G13" s="26">
        <f t="shared" si="5"/>
        <v>1767000000</v>
      </c>
      <c r="H13" s="26">
        <f>SUM(H14+H16+H19)</f>
        <v>870616892.33000004</v>
      </c>
      <c r="I13" s="26">
        <f t="shared" si="5"/>
        <v>0</v>
      </c>
      <c r="J13" s="26">
        <f t="shared" si="5"/>
        <v>11692797.280000001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si="5"/>
        <v>0</v>
      </c>
      <c r="O13" s="26">
        <f t="shared" si="5"/>
        <v>0</v>
      </c>
      <c r="P13" s="26">
        <f t="shared" si="5"/>
        <v>0</v>
      </c>
      <c r="Q13" s="26">
        <f t="shared" si="5"/>
        <v>0</v>
      </c>
      <c r="R13" s="26">
        <f t="shared" si="5"/>
        <v>0</v>
      </c>
      <c r="S13" s="26">
        <f t="shared" si="5"/>
        <v>0</v>
      </c>
      <c r="T13" s="26">
        <f>SUM(T14+T16+T19)</f>
        <v>882309689.61000001</v>
      </c>
      <c r="U13" s="26">
        <f>SUM(U14+U16+U19)</f>
        <v>870616892.33000004</v>
      </c>
      <c r="V13" s="26">
        <f t="shared" si="5"/>
        <v>0</v>
      </c>
      <c r="W13" s="26">
        <f t="shared" si="5"/>
        <v>1695164.2800000003</v>
      </c>
      <c r="X13" s="26">
        <f t="shared" si="5"/>
        <v>70</v>
      </c>
      <c r="Y13" s="26">
        <f t="shared" si="5"/>
        <v>197</v>
      </c>
      <c r="Z13" s="26">
        <f t="shared" si="5"/>
        <v>0</v>
      </c>
      <c r="AA13" s="26">
        <f t="shared" si="5"/>
        <v>0</v>
      </c>
      <c r="AB13" s="26">
        <f t="shared" si="5"/>
        <v>0</v>
      </c>
      <c r="AC13" s="26">
        <f t="shared" si="5"/>
        <v>0</v>
      </c>
      <c r="AD13" s="26">
        <f t="shared" si="5"/>
        <v>0</v>
      </c>
      <c r="AE13" s="26">
        <f t="shared" si="5"/>
        <v>0</v>
      </c>
      <c r="AF13" s="26">
        <f t="shared" si="5"/>
        <v>0</v>
      </c>
      <c r="AG13" s="26">
        <f t="shared" si="5"/>
        <v>872312323.61000001</v>
      </c>
      <c r="AH13" s="26">
        <f t="shared" si="5"/>
        <v>72162380.769999996</v>
      </c>
      <c r="AI13" s="26">
        <f t="shared" si="5"/>
        <v>38108733.329999998</v>
      </c>
      <c r="AJ13" s="26">
        <f t="shared" si="5"/>
        <v>93042982.060000002</v>
      </c>
      <c r="AK13" s="26">
        <f t="shared" si="5"/>
        <v>92939078.680000007</v>
      </c>
      <c r="AL13" s="26">
        <f t="shared" si="5"/>
        <v>89562728.010000005</v>
      </c>
      <c r="AM13" s="26">
        <f t="shared" si="5"/>
        <v>0</v>
      </c>
      <c r="AN13" s="26">
        <f t="shared" si="5"/>
        <v>0</v>
      </c>
      <c r="AO13" s="26">
        <f t="shared" si="5"/>
        <v>0</v>
      </c>
      <c r="AP13" s="26">
        <f t="shared" si="5"/>
        <v>0</v>
      </c>
      <c r="AQ13" s="26">
        <f t="shared" si="5"/>
        <v>0</v>
      </c>
      <c r="AR13" s="26">
        <f t="shared" si="5"/>
        <v>0</v>
      </c>
      <c r="AS13" s="26">
        <f t="shared" si="5"/>
        <v>0</v>
      </c>
      <c r="AT13" s="26">
        <f t="shared" si="5"/>
        <v>385815902.84999996</v>
      </c>
      <c r="AU13" s="26">
        <f t="shared" si="5"/>
        <v>72162380.769999996</v>
      </c>
      <c r="AV13" s="26">
        <f t="shared" si="5"/>
        <v>38108733.329999998</v>
      </c>
      <c r="AW13" s="26">
        <f t="shared" si="5"/>
        <v>93042982.060000002</v>
      </c>
      <c r="AX13" s="26">
        <f t="shared" si="5"/>
        <v>92939078.680000007</v>
      </c>
      <c r="AY13" s="26">
        <f t="shared" si="5"/>
        <v>89562728.010000005</v>
      </c>
      <c r="AZ13" s="26">
        <f t="shared" si="5"/>
        <v>0</v>
      </c>
      <c r="BA13" s="26">
        <f t="shared" si="5"/>
        <v>0</v>
      </c>
      <c r="BB13" s="26">
        <f t="shared" si="5"/>
        <v>0</v>
      </c>
      <c r="BC13" s="26">
        <f t="shared" si="5"/>
        <v>0</v>
      </c>
      <c r="BD13" s="26">
        <f t="shared" si="5"/>
        <v>0</v>
      </c>
      <c r="BE13" s="26">
        <f t="shared" si="5"/>
        <v>0</v>
      </c>
      <c r="BF13" s="26">
        <f t="shared" si="5"/>
        <v>0</v>
      </c>
      <c r="BG13" s="26">
        <f t="shared" si="5"/>
        <v>385815902.84999996</v>
      </c>
      <c r="BH13" s="19"/>
      <c r="BI13" s="4"/>
    </row>
    <row r="14" spans="1:61" s="4" customFormat="1" ht="21" customHeight="1" x14ac:dyDescent="0.2">
      <c r="A14" s="39" t="s">
        <v>82</v>
      </c>
      <c r="B14" s="40"/>
      <c r="C14" s="41" t="s">
        <v>83</v>
      </c>
      <c r="D14" s="39">
        <f>SUM(D15)</f>
        <v>649758080</v>
      </c>
      <c r="E14" s="39">
        <f>SUM(E15)</f>
        <v>0</v>
      </c>
      <c r="F14" s="39">
        <f t="shared" ref="F14:BG14" si="6">SUM(F15)</f>
        <v>0</v>
      </c>
      <c r="G14" s="39">
        <f t="shared" si="6"/>
        <v>649758080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39">
        <f t="shared" si="6"/>
        <v>0</v>
      </c>
      <c r="N14" s="39">
        <f t="shared" si="6"/>
        <v>0</v>
      </c>
      <c r="O14" s="39">
        <f t="shared" si="6"/>
        <v>0</v>
      </c>
      <c r="P14" s="39">
        <f t="shared" si="6"/>
        <v>0</v>
      </c>
      <c r="Q14" s="39">
        <f t="shared" si="6"/>
        <v>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39">
        <f t="shared" si="6"/>
        <v>0</v>
      </c>
      <c r="V14" s="39">
        <f t="shared" si="6"/>
        <v>0</v>
      </c>
      <c r="W14" s="39">
        <f t="shared" si="6"/>
        <v>0</v>
      </c>
      <c r="X14" s="39">
        <f t="shared" si="6"/>
        <v>0</v>
      </c>
      <c r="Y14" s="39">
        <f t="shared" si="6"/>
        <v>0</v>
      </c>
      <c r="Z14" s="39">
        <f t="shared" si="6"/>
        <v>0</v>
      </c>
      <c r="AA14" s="39">
        <f t="shared" si="6"/>
        <v>0</v>
      </c>
      <c r="AB14" s="39">
        <f t="shared" si="6"/>
        <v>0</v>
      </c>
      <c r="AC14" s="39">
        <f t="shared" si="6"/>
        <v>0</v>
      </c>
      <c r="AD14" s="39">
        <f t="shared" si="6"/>
        <v>0</v>
      </c>
      <c r="AE14" s="39">
        <f t="shared" si="6"/>
        <v>0</v>
      </c>
      <c r="AF14" s="39">
        <f t="shared" si="6"/>
        <v>0</v>
      </c>
      <c r="AG14" s="39">
        <f t="shared" si="6"/>
        <v>0</v>
      </c>
      <c r="AH14" s="39">
        <f t="shared" si="6"/>
        <v>0</v>
      </c>
      <c r="AI14" s="39">
        <f t="shared" si="6"/>
        <v>0</v>
      </c>
      <c r="AJ14" s="39">
        <f t="shared" si="6"/>
        <v>0</v>
      </c>
      <c r="AK14" s="39">
        <f t="shared" si="6"/>
        <v>0</v>
      </c>
      <c r="AL14" s="39">
        <f t="shared" si="6"/>
        <v>0</v>
      </c>
      <c r="AM14" s="39">
        <f t="shared" si="6"/>
        <v>0</v>
      </c>
      <c r="AN14" s="39">
        <f t="shared" si="6"/>
        <v>0</v>
      </c>
      <c r="AO14" s="39">
        <f t="shared" si="6"/>
        <v>0</v>
      </c>
      <c r="AP14" s="39">
        <f t="shared" si="6"/>
        <v>0</v>
      </c>
      <c r="AQ14" s="39">
        <f t="shared" si="6"/>
        <v>0</v>
      </c>
      <c r="AR14" s="39">
        <f t="shared" si="6"/>
        <v>0</v>
      </c>
      <c r="AS14" s="39">
        <f t="shared" si="6"/>
        <v>0</v>
      </c>
      <c r="AT14" s="39">
        <f t="shared" si="6"/>
        <v>0</v>
      </c>
      <c r="AU14" s="39">
        <f t="shared" si="6"/>
        <v>0</v>
      </c>
      <c r="AV14" s="39">
        <f t="shared" si="6"/>
        <v>0</v>
      </c>
      <c r="AW14" s="39">
        <f>SUM(AW15)</f>
        <v>0</v>
      </c>
      <c r="AX14" s="39">
        <f t="shared" si="6"/>
        <v>0</v>
      </c>
      <c r="AY14" s="39">
        <f t="shared" si="6"/>
        <v>0</v>
      </c>
      <c r="AZ14" s="39">
        <f t="shared" si="6"/>
        <v>0</v>
      </c>
      <c r="BA14" s="39">
        <f t="shared" si="6"/>
        <v>0</v>
      </c>
      <c r="BB14" s="39">
        <f t="shared" si="6"/>
        <v>0</v>
      </c>
      <c r="BC14" s="39">
        <f t="shared" si="6"/>
        <v>0</v>
      </c>
      <c r="BD14" s="39">
        <f t="shared" si="6"/>
        <v>0</v>
      </c>
      <c r="BE14" s="39">
        <f t="shared" si="6"/>
        <v>0</v>
      </c>
      <c r="BF14" s="39">
        <f t="shared" si="6"/>
        <v>0</v>
      </c>
      <c r="BG14" s="39">
        <f t="shared" si="6"/>
        <v>0</v>
      </c>
      <c r="BH14" s="19"/>
    </row>
    <row r="15" spans="1:61" s="4" customFormat="1" ht="21" customHeight="1" x14ac:dyDescent="0.2">
      <c r="A15" s="42" t="s">
        <v>84</v>
      </c>
      <c r="B15" s="43">
        <v>20</v>
      </c>
      <c r="C15" s="44" t="s">
        <v>85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86</v>
      </c>
      <c r="B16" s="40"/>
      <c r="C16" s="41" t="s">
        <v>87</v>
      </c>
      <c r="D16" s="39">
        <f>SUM(D17+D18)</f>
        <v>165644619</v>
      </c>
      <c r="E16" s="39">
        <f t="shared" ref="E16:BG16" si="7">SUM(E17+E18)</f>
        <v>377200</v>
      </c>
      <c r="F16" s="39">
        <f t="shared" si="7"/>
        <v>0</v>
      </c>
      <c r="G16" s="39">
        <f t="shared" si="7"/>
        <v>166021819</v>
      </c>
      <c r="H16" s="39">
        <f t="shared" si="7"/>
        <v>81137326</v>
      </c>
      <c r="I16" s="39">
        <f t="shared" si="7"/>
        <v>0</v>
      </c>
      <c r="J16" s="39">
        <f t="shared" si="7"/>
        <v>2125297.2800000003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S16" s="39">
        <f t="shared" si="7"/>
        <v>0</v>
      </c>
      <c r="T16" s="39">
        <f t="shared" si="7"/>
        <v>83262623.280000001</v>
      </c>
      <c r="U16" s="39">
        <f t="shared" si="7"/>
        <v>81137326</v>
      </c>
      <c r="V16" s="39">
        <f t="shared" si="7"/>
        <v>0</v>
      </c>
      <c r="W16" s="39">
        <f>SUM(W17+W18)</f>
        <v>2123364.2800000003</v>
      </c>
      <c r="X16" s="39">
        <f t="shared" ref="X16:AG16" si="8">SUM(X17+X18)</f>
        <v>70</v>
      </c>
      <c r="Y16" s="39">
        <f t="shared" si="8"/>
        <v>197</v>
      </c>
      <c r="Z16" s="39">
        <f t="shared" si="8"/>
        <v>0</v>
      </c>
      <c r="AA16" s="39">
        <f t="shared" si="8"/>
        <v>0</v>
      </c>
      <c r="AB16" s="39">
        <f t="shared" si="8"/>
        <v>0</v>
      </c>
      <c r="AC16" s="39">
        <f t="shared" si="8"/>
        <v>0</v>
      </c>
      <c r="AD16" s="39">
        <f t="shared" si="8"/>
        <v>0</v>
      </c>
      <c r="AE16" s="39">
        <f t="shared" si="8"/>
        <v>0</v>
      </c>
      <c r="AF16" s="39">
        <f t="shared" si="8"/>
        <v>0</v>
      </c>
      <c r="AG16" s="39">
        <f t="shared" si="8"/>
        <v>83260957.280000001</v>
      </c>
      <c r="AH16" s="39">
        <f t="shared" si="7"/>
        <v>72162380.769999996</v>
      </c>
      <c r="AI16" s="39">
        <f t="shared" si="7"/>
        <v>0</v>
      </c>
      <c r="AJ16" s="39">
        <f t="shared" si="7"/>
        <v>110982.06</v>
      </c>
      <c r="AK16" s="39">
        <f t="shared" si="7"/>
        <v>7078.68</v>
      </c>
      <c r="AL16" s="39">
        <f t="shared" si="7"/>
        <v>130728.01</v>
      </c>
      <c r="AM16" s="39">
        <f t="shared" si="7"/>
        <v>0</v>
      </c>
      <c r="AN16" s="39">
        <f t="shared" si="7"/>
        <v>0</v>
      </c>
      <c r="AO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72411169.519999996</v>
      </c>
      <c r="AU16" s="39">
        <f t="shared" si="7"/>
        <v>72162380.769999996</v>
      </c>
      <c r="AV16" s="39">
        <f t="shared" si="7"/>
        <v>0</v>
      </c>
      <c r="AW16" s="39">
        <f t="shared" si="7"/>
        <v>110982.06</v>
      </c>
      <c r="AX16" s="39">
        <f t="shared" si="7"/>
        <v>7078.68</v>
      </c>
      <c r="AY16" s="39">
        <f t="shared" si="7"/>
        <v>130728.01</v>
      </c>
      <c r="AZ16" s="39">
        <f t="shared" si="7"/>
        <v>0</v>
      </c>
      <c r="BA16" s="39">
        <f t="shared" si="7"/>
        <v>0</v>
      </c>
      <c r="BB16" s="39">
        <f t="shared" si="7"/>
        <v>0</v>
      </c>
      <c r="BC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72411169.519999996</v>
      </c>
      <c r="BH16" s="19"/>
    </row>
    <row r="17" spans="1:61" s="4" customFormat="1" ht="21" customHeight="1" x14ac:dyDescent="0.2">
      <c r="A17" s="46" t="s">
        <v>88</v>
      </c>
      <c r="B17" s="47">
        <v>20</v>
      </c>
      <c r="C17" s="46" t="s">
        <v>89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>
        <v>0</v>
      </c>
      <c r="J17" s="45">
        <v>1748097.28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82885423.280000001</v>
      </c>
      <c r="U17" s="49">
        <v>81137326</v>
      </c>
      <c r="V17" s="49">
        <v>0</v>
      </c>
      <c r="W17" s="45">
        <v>1748097.28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82885423.280000001</v>
      </c>
      <c r="AH17" s="45">
        <v>72162380.769999996</v>
      </c>
      <c r="AI17" s="45">
        <v>0</v>
      </c>
      <c r="AJ17" s="45">
        <v>86045.63</v>
      </c>
      <c r="AK17" s="45">
        <v>7008.68</v>
      </c>
      <c r="AL17" s="45">
        <v>126126.61</v>
      </c>
      <c r="AM17" s="48">
        <v>0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72381561.689999998</v>
      </c>
      <c r="AU17" s="45">
        <v>72162380.769999996</v>
      </c>
      <c r="AV17" s="45">
        <v>0</v>
      </c>
      <c r="AW17" s="45">
        <v>86045.63</v>
      </c>
      <c r="AX17" s="45">
        <v>7008.68</v>
      </c>
      <c r="AY17" s="45">
        <v>126126.61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72381561.689999998</v>
      </c>
      <c r="BH17" s="19"/>
    </row>
    <row r="18" spans="1:61" s="4" customFormat="1" ht="21" customHeight="1" x14ac:dyDescent="0.2">
      <c r="A18" s="46" t="s">
        <v>88</v>
      </c>
      <c r="B18" s="50">
        <v>21</v>
      </c>
      <c r="C18" s="46" t="s">
        <v>89</v>
      </c>
      <c r="D18" s="42">
        <v>0</v>
      </c>
      <c r="E18" s="45">
        <v>377200</v>
      </c>
      <c r="F18" s="45">
        <v>0</v>
      </c>
      <c r="G18" s="45">
        <f>SUM(D18:E18)-F18</f>
        <v>377200</v>
      </c>
      <c r="H18" s="45">
        <v>0</v>
      </c>
      <c r="I18" s="48">
        <v>0</v>
      </c>
      <c r="J18" s="45">
        <v>377200</v>
      </c>
      <c r="K18" s="45">
        <v>0</v>
      </c>
      <c r="L18" s="45">
        <v>0</v>
      </c>
      <c r="M18" s="42"/>
      <c r="N18" s="42"/>
      <c r="O18" s="42"/>
      <c r="P18" s="42"/>
      <c r="Q18" s="45">
        <v>0</v>
      </c>
      <c r="R18" s="42"/>
      <c r="S18" s="42"/>
      <c r="T18" s="45">
        <f>SUM(H18:S18)</f>
        <v>377200</v>
      </c>
      <c r="U18" s="49">
        <v>0</v>
      </c>
      <c r="V18" s="49">
        <v>0</v>
      </c>
      <c r="W18" s="45">
        <v>375267</v>
      </c>
      <c r="X18" s="48">
        <v>70</v>
      </c>
      <c r="Y18" s="48">
        <v>197</v>
      </c>
      <c r="Z18" s="51"/>
      <c r="AA18" s="51"/>
      <c r="AB18" s="51"/>
      <c r="AC18" s="42"/>
      <c r="AD18" s="42"/>
      <c r="AE18" s="42"/>
      <c r="AF18" s="42"/>
      <c r="AG18" s="45">
        <f>SUM(U18:AF18)</f>
        <v>375534</v>
      </c>
      <c r="AH18" s="45">
        <v>0</v>
      </c>
      <c r="AI18" s="45">
        <v>0</v>
      </c>
      <c r="AJ18" s="45">
        <v>24936.43</v>
      </c>
      <c r="AK18" s="45">
        <v>70</v>
      </c>
      <c r="AL18" s="45">
        <v>4601.3999999999996</v>
      </c>
      <c r="AM18" s="51"/>
      <c r="AN18" s="51"/>
      <c r="AO18" s="51"/>
      <c r="AP18" s="42"/>
      <c r="AQ18" s="42"/>
      <c r="AR18" s="42"/>
      <c r="AS18" s="42"/>
      <c r="AT18" s="45">
        <f>SUM(AH18:AS18)</f>
        <v>29607.83</v>
      </c>
      <c r="AU18" s="45">
        <v>0</v>
      </c>
      <c r="AV18" s="45">
        <v>0</v>
      </c>
      <c r="AW18" s="45">
        <v>24936.43</v>
      </c>
      <c r="AX18" s="45">
        <v>70</v>
      </c>
      <c r="AY18" s="45">
        <v>4601.3999999999996</v>
      </c>
      <c r="AZ18" s="42"/>
      <c r="BA18" s="42"/>
      <c r="BB18" s="42"/>
      <c r="BC18" s="42"/>
      <c r="BD18" s="42"/>
      <c r="BE18" s="42"/>
      <c r="BF18" s="42"/>
      <c r="BG18" s="45">
        <f>SUM(AU18:BF18)</f>
        <v>29607.83</v>
      </c>
      <c r="BH18" s="19"/>
    </row>
    <row r="19" spans="1:61" s="4" customFormat="1" ht="21" customHeight="1" x14ac:dyDescent="0.2">
      <c r="A19" s="52" t="s">
        <v>90</v>
      </c>
      <c r="B19" s="53"/>
      <c r="C19" s="54" t="s">
        <v>91</v>
      </c>
      <c r="D19" s="52">
        <f>+D20+D21+D22</f>
        <v>959597301</v>
      </c>
      <c r="E19" s="52">
        <f>+E20+E21+E22</f>
        <v>56466667</v>
      </c>
      <c r="F19" s="52">
        <f>+F20+F21+F22</f>
        <v>64843867</v>
      </c>
      <c r="G19" s="52">
        <f t="shared" ref="G19:BG19" si="9">+G20+G21+G22</f>
        <v>951220101</v>
      </c>
      <c r="H19" s="52">
        <f>+H20+H21+H22</f>
        <v>789479566.33000004</v>
      </c>
      <c r="I19" s="52">
        <f t="shared" si="9"/>
        <v>0</v>
      </c>
      <c r="J19" s="52">
        <f t="shared" si="9"/>
        <v>9567500</v>
      </c>
      <c r="K19" s="52">
        <f t="shared" si="9"/>
        <v>0</v>
      </c>
      <c r="L19" s="52">
        <f t="shared" si="9"/>
        <v>0</v>
      </c>
      <c r="M19" s="52">
        <f t="shared" si="9"/>
        <v>0</v>
      </c>
      <c r="N19" s="52">
        <f t="shared" si="9"/>
        <v>0</v>
      </c>
      <c r="O19" s="52">
        <f t="shared" si="9"/>
        <v>0</v>
      </c>
      <c r="P19" s="52">
        <f t="shared" si="9"/>
        <v>0</v>
      </c>
      <c r="Q19" s="52">
        <f t="shared" si="9"/>
        <v>0</v>
      </c>
      <c r="R19" s="52">
        <f t="shared" si="9"/>
        <v>0</v>
      </c>
      <c r="S19" s="52">
        <f t="shared" si="9"/>
        <v>0</v>
      </c>
      <c r="T19" s="52">
        <f>+T20+T21+T22</f>
        <v>799047066.33000004</v>
      </c>
      <c r="U19" s="52">
        <f t="shared" si="9"/>
        <v>789479566.33000004</v>
      </c>
      <c r="V19" s="52">
        <f t="shared" si="9"/>
        <v>0</v>
      </c>
      <c r="W19" s="52">
        <f t="shared" si="9"/>
        <v>-428200</v>
      </c>
      <c r="X19" s="52">
        <f t="shared" si="9"/>
        <v>0</v>
      </c>
      <c r="Y19" s="52">
        <f t="shared" si="9"/>
        <v>0</v>
      </c>
      <c r="Z19" s="52">
        <f t="shared" si="9"/>
        <v>0</v>
      </c>
      <c r="AA19" s="52">
        <f t="shared" si="9"/>
        <v>0</v>
      </c>
      <c r="AB19" s="52">
        <f t="shared" si="9"/>
        <v>0</v>
      </c>
      <c r="AC19" s="52">
        <f t="shared" si="9"/>
        <v>0</v>
      </c>
      <c r="AD19" s="52">
        <f t="shared" si="9"/>
        <v>0</v>
      </c>
      <c r="AE19" s="52">
        <f t="shared" si="9"/>
        <v>0</v>
      </c>
      <c r="AF19" s="52">
        <f t="shared" si="9"/>
        <v>0</v>
      </c>
      <c r="AG19" s="52">
        <f t="shared" si="9"/>
        <v>789051366.33000004</v>
      </c>
      <c r="AH19" s="52">
        <f t="shared" si="9"/>
        <v>0</v>
      </c>
      <c r="AI19" s="52">
        <f t="shared" si="9"/>
        <v>38108733.329999998</v>
      </c>
      <c r="AJ19" s="52">
        <f t="shared" si="9"/>
        <v>92932000</v>
      </c>
      <c r="AK19" s="52">
        <f t="shared" si="9"/>
        <v>92932000</v>
      </c>
      <c r="AL19" s="52">
        <f t="shared" si="9"/>
        <v>89432000</v>
      </c>
      <c r="AM19" s="52">
        <f t="shared" si="9"/>
        <v>0</v>
      </c>
      <c r="AN19" s="52">
        <f t="shared" si="9"/>
        <v>0</v>
      </c>
      <c r="AO19" s="52">
        <f t="shared" si="9"/>
        <v>0</v>
      </c>
      <c r="AP19" s="52">
        <f t="shared" si="9"/>
        <v>0</v>
      </c>
      <c r="AQ19" s="52">
        <f t="shared" si="9"/>
        <v>0</v>
      </c>
      <c r="AR19" s="52">
        <f t="shared" si="9"/>
        <v>0</v>
      </c>
      <c r="AS19" s="52">
        <f t="shared" si="9"/>
        <v>0</v>
      </c>
      <c r="AT19" s="52">
        <f>+AT20+AT21+AT22</f>
        <v>313404733.32999998</v>
      </c>
      <c r="AU19" s="52">
        <f t="shared" si="9"/>
        <v>0</v>
      </c>
      <c r="AV19" s="52">
        <f t="shared" si="9"/>
        <v>38108733.329999998</v>
      </c>
      <c r="AW19" s="52">
        <f t="shared" si="9"/>
        <v>92932000</v>
      </c>
      <c r="AX19" s="52">
        <f t="shared" si="9"/>
        <v>92932000</v>
      </c>
      <c r="AY19" s="52">
        <f t="shared" si="9"/>
        <v>89432000</v>
      </c>
      <c r="AZ19" s="52">
        <f t="shared" si="9"/>
        <v>0</v>
      </c>
      <c r="BA19" s="52">
        <f t="shared" si="9"/>
        <v>0</v>
      </c>
      <c r="BB19" s="52">
        <f t="shared" si="9"/>
        <v>0</v>
      </c>
      <c r="BC19" s="52">
        <f t="shared" si="9"/>
        <v>0</v>
      </c>
      <c r="BD19" s="52">
        <f t="shared" si="9"/>
        <v>0</v>
      </c>
      <c r="BE19" s="52">
        <f t="shared" si="9"/>
        <v>0</v>
      </c>
      <c r="BF19" s="52">
        <f t="shared" si="9"/>
        <v>0</v>
      </c>
      <c r="BG19" s="52">
        <f t="shared" si="9"/>
        <v>313404733.32999998</v>
      </c>
      <c r="BH19" s="19"/>
    </row>
    <row r="20" spans="1:61" s="4" customFormat="1" ht="21" customHeight="1" x14ac:dyDescent="0.2">
      <c r="A20" s="45" t="s">
        <v>92</v>
      </c>
      <c r="B20" s="55">
        <v>20</v>
      </c>
      <c r="C20" s="45" t="s">
        <v>93</v>
      </c>
      <c r="D20" s="45">
        <v>120769167</v>
      </c>
      <c r="E20" s="45">
        <v>0</v>
      </c>
      <c r="F20" s="45">
        <v>56466667</v>
      </c>
      <c r="G20" s="45">
        <f>SUM(D20:E20)-F20</f>
        <v>64302500</v>
      </c>
      <c r="H20" s="45">
        <v>64302500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64302500</v>
      </c>
      <c r="U20" s="45">
        <v>64302500</v>
      </c>
      <c r="V20" s="45">
        <v>0</v>
      </c>
      <c r="W20" s="48">
        <v>0</v>
      </c>
      <c r="X20" s="48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64302500</v>
      </c>
      <c r="AH20" s="45">
        <v>0</v>
      </c>
      <c r="AI20" s="45">
        <v>7565000</v>
      </c>
      <c r="AJ20" s="45">
        <v>7565000</v>
      </c>
      <c r="AK20" s="45">
        <v>7565000</v>
      </c>
      <c r="AL20" s="45">
        <v>7565000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30260000</v>
      </c>
      <c r="AU20" s="45">
        <v>0</v>
      </c>
      <c r="AV20" s="45">
        <v>7565000</v>
      </c>
      <c r="AW20" s="45">
        <v>7565000</v>
      </c>
      <c r="AX20" s="45">
        <v>7565000</v>
      </c>
      <c r="AY20" s="45">
        <v>7565000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30260000</v>
      </c>
      <c r="BH20" s="19"/>
    </row>
    <row r="21" spans="1:61" s="4" customFormat="1" ht="21" customHeight="1" x14ac:dyDescent="0.2">
      <c r="A21" s="45" t="s">
        <v>94</v>
      </c>
      <c r="B21" s="55">
        <v>20</v>
      </c>
      <c r="C21" s="56" t="s">
        <v>95</v>
      </c>
      <c r="D21" s="45">
        <v>86828134</v>
      </c>
      <c r="E21" s="45">
        <v>56466667</v>
      </c>
      <c r="F21" s="45">
        <v>0</v>
      </c>
      <c r="G21" s="45">
        <f>SUM(D21:E21)-F21</f>
        <v>143294801</v>
      </c>
      <c r="H21" s="45">
        <v>142828133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142828133</v>
      </c>
      <c r="U21" s="45">
        <v>142828133</v>
      </c>
      <c r="V21" s="45">
        <v>0</v>
      </c>
      <c r="W21" s="48">
        <v>0</v>
      </c>
      <c r="X21" s="48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142828133</v>
      </c>
      <c r="AH21" s="45">
        <v>0</v>
      </c>
      <c r="AI21" s="45">
        <v>3977467</v>
      </c>
      <c r="AJ21" s="45">
        <v>17564000</v>
      </c>
      <c r="AK21" s="45">
        <v>17564000</v>
      </c>
      <c r="AL21" s="45">
        <v>14064000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53169467</v>
      </c>
      <c r="AU21" s="45">
        <v>0</v>
      </c>
      <c r="AV21" s="45">
        <v>3977467</v>
      </c>
      <c r="AW21" s="45">
        <v>17564000</v>
      </c>
      <c r="AX21" s="45">
        <v>17564000</v>
      </c>
      <c r="AY21" s="45">
        <v>14064000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53169467</v>
      </c>
      <c r="BH21" s="19"/>
    </row>
    <row r="22" spans="1:61" s="4" customFormat="1" ht="21" customHeight="1" x14ac:dyDescent="0.2">
      <c r="A22" s="45" t="s">
        <v>94</v>
      </c>
      <c r="B22" s="55">
        <v>21</v>
      </c>
      <c r="C22" s="56" t="s">
        <v>95</v>
      </c>
      <c r="D22" s="45">
        <v>752000000</v>
      </c>
      <c r="E22" s="45">
        <v>0</v>
      </c>
      <c r="F22" s="45">
        <v>8377200</v>
      </c>
      <c r="G22" s="45">
        <f>SUM(D22:E22)-F22</f>
        <v>743622800</v>
      </c>
      <c r="H22" s="45">
        <v>582348933.33000004</v>
      </c>
      <c r="I22" s="45">
        <v>0</v>
      </c>
      <c r="J22" s="45">
        <v>9567500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f>SUM(H22:S22)</f>
        <v>591916433.33000004</v>
      </c>
      <c r="U22" s="45">
        <v>582348933.33000004</v>
      </c>
      <c r="V22" s="45">
        <v>0</v>
      </c>
      <c r="W22" s="48">
        <v>-428200</v>
      </c>
      <c r="X22" s="48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5">
        <v>0</v>
      </c>
      <c r="AE22" s="45">
        <v>0</v>
      </c>
      <c r="AF22" s="45">
        <v>0</v>
      </c>
      <c r="AG22" s="45">
        <f>SUM(U22:AF22)</f>
        <v>581920733.33000004</v>
      </c>
      <c r="AH22" s="45">
        <v>0</v>
      </c>
      <c r="AI22" s="45">
        <v>26566266.329999998</v>
      </c>
      <c r="AJ22" s="45">
        <v>67803000</v>
      </c>
      <c r="AK22" s="45">
        <v>67803000</v>
      </c>
      <c r="AL22" s="45">
        <v>67803000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f>SUM(AH22:AS22)</f>
        <v>229975266.32999998</v>
      </c>
      <c r="AU22" s="45">
        <v>0</v>
      </c>
      <c r="AV22" s="45">
        <v>26566266.329999998</v>
      </c>
      <c r="AW22" s="45">
        <v>67803000</v>
      </c>
      <c r="AX22" s="45">
        <v>67803000</v>
      </c>
      <c r="AY22" s="45">
        <v>67803000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f>SUM(AU22:BF22)</f>
        <v>229975266.32999998</v>
      </c>
      <c r="BH22" s="19"/>
    </row>
    <row r="23" spans="1:61" s="7" customFormat="1" ht="17.25" customHeight="1" x14ac:dyDescent="0.2">
      <c r="A23" s="17" t="s">
        <v>96</v>
      </c>
      <c r="B23" s="18"/>
      <c r="C23" s="17" t="s">
        <v>97</v>
      </c>
      <c r="D23" s="17">
        <f>+D24</f>
        <v>15000000</v>
      </c>
      <c r="E23" s="17">
        <f t="shared" ref="E23:BG24" si="10">+E24</f>
        <v>0</v>
      </c>
      <c r="F23" s="17">
        <f t="shared" si="10"/>
        <v>0</v>
      </c>
      <c r="G23" s="17">
        <f t="shared" si="10"/>
        <v>15000000</v>
      </c>
      <c r="H23" s="17">
        <f t="shared" si="10"/>
        <v>0</v>
      </c>
      <c r="I23" s="17">
        <f t="shared" si="10"/>
        <v>0</v>
      </c>
      <c r="J23" s="17">
        <f t="shared" si="10"/>
        <v>0</v>
      </c>
      <c r="K23" s="17">
        <f t="shared" si="10"/>
        <v>0</v>
      </c>
      <c r="L23" s="17">
        <f t="shared" si="10"/>
        <v>0</v>
      </c>
      <c r="M23" s="17">
        <f t="shared" si="10"/>
        <v>0</v>
      </c>
      <c r="N23" s="17">
        <f t="shared" si="10"/>
        <v>0</v>
      </c>
      <c r="O23" s="17">
        <f t="shared" si="10"/>
        <v>0</v>
      </c>
      <c r="P23" s="17">
        <f t="shared" si="10"/>
        <v>0</v>
      </c>
      <c r="Q23" s="17">
        <f t="shared" si="10"/>
        <v>0</v>
      </c>
      <c r="R23" s="17">
        <f t="shared" si="10"/>
        <v>0</v>
      </c>
      <c r="S23" s="17">
        <f t="shared" si="10"/>
        <v>0</v>
      </c>
      <c r="T23" s="17">
        <f t="shared" si="10"/>
        <v>0</v>
      </c>
      <c r="U23" s="17">
        <f t="shared" si="10"/>
        <v>0</v>
      </c>
      <c r="V23" s="17">
        <f t="shared" si="10"/>
        <v>0</v>
      </c>
      <c r="W23" s="17">
        <f t="shared" si="10"/>
        <v>0</v>
      </c>
      <c r="X23" s="17">
        <f t="shared" si="10"/>
        <v>0</v>
      </c>
      <c r="Y23" s="17">
        <f t="shared" si="10"/>
        <v>0</v>
      </c>
      <c r="Z23" s="17">
        <f t="shared" si="10"/>
        <v>0</v>
      </c>
      <c r="AA23" s="17">
        <f t="shared" si="10"/>
        <v>0</v>
      </c>
      <c r="AB23" s="17">
        <f t="shared" si="10"/>
        <v>0</v>
      </c>
      <c r="AC23" s="17">
        <f t="shared" si="10"/>
        <v>0</v>
      </c>
      <c r="AD23" s="17">
        <f t="shared" si="10"/>
        <v>0</v>
      </c>
      <c r="AE23" s="17">
        <f t="shared" si="10"/>
        <v>0</v>
      </c>
      <c r="AF23" s="17">
        <f t="shared" si="10"/>
        <v>0</v>
      </c>
      <c r="AG23" s="17">
        <f t="shared" si="10"/>
        <v>0</v>
      </c>
      <c r="AH23" s="17">
        <f t="shared" si="10"/>
        <v>0</v>
      </c>
      <c r="AI23" s="17">
        <f t="shared" si="10"/>
        <v>0</v>
      </c>
      <c r="AJ23" s="17">
        <f t="shared" si="10"/>
        <v>0</v>
      </c>
      <c r="AK23" s="17">
        <f t="shared" si="10"/>
        <v>0</v>
      </c>
      <c r="AL23" s="17">
        <f t="shared" si="10"/>
        <v>0</v>
      </c>
      <c r="AM23" s="17">
        <f t="shared" si="10"/>
        <v>0</v>
      </c>
      <c r="AN23" s="17">
        <f t="shared" si="10"/>
        <v>0</v>
      </c>
      <c r="AO23" s="17">
        <f t="shared" si="10"/>
        <v>0</v>
      </c>
      <c r="AP23" s="17">
        <f t="shared" si="10"/>
        <v>0</v>
      </c>
      <c r="AQ23" s="17">
        <f t="shared" si="10"/>
        <v>0</v>
      </c>
      <c r="AR23" s="17">
        <f t="shared" si="10"/>
        <v>0</v>
      </c>
      <c r="AS23" s="17">
        <f t="shared" si="10"/>
        <v>0</v>
      </c>
      <c r="AT23" s="17">
        <f>+AT24</f>
        <v>0</v>
      </c>
      <c r="AU23" s="17">
        <f t="shared" si="10"/>
        <v>0</v>
      </c>
      <c r="AV23" s="17">
        <f t="shared" si="10"/>
        <v>0</v>
      </c>
      <c r="AW23" s="17">
        <f t="shared" si="10"/>
        <v>0</v>
      </c>
      <c r="AX23" s="17">
        <f t="shared" si="10"/>
        <v>0</v>
      </c>
      <c r="AY23" s="17">
        <f t="shared" si="10"/>
        <v>0</v>
      </c>
      <c r="AZ23" s="17">
        <f t="shared" si="10"/>
        <v>0</v>
      </c>
      <c r="BA23" s="17">
        <f t="shared" si="10"/>
        <v>0</v>
      </c>
      <c r="BB23" s="17">
        <f t="shared" si="10"/>
        <v>0</v>
      </c>
      <c r="BC23" s="17">
        <f t="shared" si="10"/>
        <v>0</v>
      </c>
      <c r="BD23" s="17">
        <f t="shared" si="10"/>
        <v>0</v>
      </c>
      <c r="BE23" s="17">
        <f t="shared" si="10"/>
        <v>0</v>
      </c>
      <c r="BF23" s="17">
        <f t="shared" si="10"/>
        <v>0</v>
      </c>
      <c r="BG23" s="17">
        <f t="shared" si="10"/>
        <v>0</v>
      </c>
      <c r="BH23" s="57"/>
    </row>
    <row r="24" spans="1:61" s="23" customFormat="1" ht="17.25" customHeight="1" x14ac:dyDescent="0.2">
      <c r="A24" s="58" t="s">
        <v>98</v>
      </c>
      <c r="B24" s="59"/>
      <c r="C24" s="58" t="s">
        <v>99</v>
      </c>
      <c r="D24" s="60">
        <f>+D25</f>
        <v>15000000</v>
      </c>
      <c r="E24" s="58">
        <f t="shared" si="10"/>
        <v>0</v>
      </c>
      <c r="F24" s="58">
        <f t="shared" si="10"/>
        <v>0</v>
      </c>
      <c r="G24" s="58">
        <f>+G25</f>
        <v>15000000</v>
      </c>
      <c r="H24" s="58">
        <f t="shared" si="10"/>
        <v>0</v>
      </c>
      <c r="I24" s="58">
        <f t="shared" si="10"/>
        <v>0</v>
      </c>
      <c r="J24" s="58">
        <f t="shared" si="10"/>
        <v>0</v>
      </c>
      <c r="K24" s="58">
        <f t="shared" si="10"/>
        <v>0</v>
      </c>
      <c r="L24" s="58">
        <f t="shared" si="10"/>
        <v>0</v>
      </c>
      <c r="M24" s="58">
        <f t="shared" si="10"/>
        <v>0</v>
      </c>
      <c r="N24" s="58">
        <f t="shared" si="10"/>
        <v>0</v>
      </c>
      <c r="O24" s="58">
        <f t="shared" si="10"/>
        <v>0</v>
      </c>
      <c r="P24" s="58">
        <f t="shared" si="10"/>
        <v>0</v>
      </c>
      <c r="Q24" s="58">
        <f t="shared" si="10"/>
        <v>0</v>
      </c>
      <c r="R24" s="58">
        <f t="shared" si="10"/>
        <v>0</v>
      </c>
      <c r="S24" s="58">
        <f t="shared" si="10"/>
        <v>0</v>
      </c>
      <c r="T24" s="58">
        <f t="shared" si="10"/>
        <v>0</v>
      </c>
      <c r="U24" s="58">
        <f t="shared" si="10"/>
        <v>0</v>
      </c>
      <c r="V24" s="58">
        <f t="shared" si="10"/>
        <v>0</v>
      </c>
      <c r="W24" s="58">
        <f t="shared" si="10"/>
        <v>0</v>
      </c>
      <c r="X24" s="58">
        <f t="shared" si="10"/>
        <v>0</v>
      </c>
      <c r="Y24" s="58">
        <f t="shared" si="10"/>
        <v>0</v>
      </c>
      <c r="Z24" s="58">
        <f t="shared" si="10"/>
        <v>0</v>
      </c>
      <c r="AA24" s="58">
        <f t="shared" si="10"/>
        <v>0</v>
      </c>
      <c r="AB24" s="58">
        <f t="shared" si="10"/>
        <v>0</v>
      </c>
      <c r="AC24" s="58">
        <f t="shared" si="10"/>
        <v>0</v>
      </c>
      <c r="AD24" s="58">
        <f t="shared" si="10"/>
        <v>0</v>
      </c>
      <c r="AE24" s="58">
        <f t="shared" si="10"/>
        <v>0</v>
      </c>
      <c r="AF24" s="58">
        <f t="shared" si="10"/>
        <v>0</v>
      </c>
      <c r="AG24" s="58">
        <f t="shared" si="10"/>
        <v>0</v>
      </c>
      <c r="AH24" s="58">
        <f t="shared" si="10"/>
        <v>0</v>
      </c>
      <c r="AI24" s="58">
        <f t="shared" si="10"/>
        <v>0</v>
      </c>
      <c r="AJ24" s="58">
        <f t="shared" si="10"/>
        <v>0</v>
      </c>
      <c r="AK24" s="58">
        <f t="shared" si="10"/>
        <v>0</v>
      </c>
      <c r="AL24" s="58">
        <f t="shared" si="10"/>
        <v>0</v>
      </c>
      <c r="AM24" s="58">
        <f t="shared" si="10"/>
        <v>0</v>
      </c>
      <c r="AN24" s="58">
        <f t="shared" si="10"/>
        <v>0</v>
      </c>
      <c r="AO24" s="58">
        <f t="shared" si="10"/>
        <v>0</v>
      </c>
      <c r="AP24" s="58">
        <f t="shared" si="10"/>
        <v>0</v>
      </c>
      <c r="AQ24" s="58">
        <f t="shared" si="10"/>
        <v>0</v>
      </c>
      <c r="AR24" s="58">
        <f t="shared" si="10"/>
        <v>0</v>
      </c>
      <c r="AS24" s="58">
        <f t="shared" si="10"/>
        <v>0</v>
      </c>
      <c r="AT24" s="58">
        <f t="shared" si="10"/>
        <v>0</v>
      </c>
      <c r="AU24" s="58">
        <f t="shared" si="10"/>
        <v>0</v>
      </c>
      <c r="AV24" s="58">
        <f t="shared" si="10"/>
        <v>0</v>
      </c>
      <c r="AW24" s="58">
        <f t="shared" si="10"/>
        <v>0</v>
      </c>
      <c r="AX24" s="58">
        <f t="shared" si="10"/>
        <v>0</v>
      </c>
      <c r="AY24" s="58">
        <f t="shared" si="10"/>
        <v>0</v>
      </c>
      <c r="AZ24" s="58">
        <f t="shared" si="10"/>
        <v>0</v>
      </c>
      <c r="BA24" s="58">
        <f t="shared" si="10"/>
        <v>0</v>
      </c>
      <c r="BB24" s="58">
        <f t="shared" si="10"/>
        <v>0</v>
      </c>
      <c r="BC24" s="58">
        <f t="shared" si="10"/>
        <v>0</v>
      </c>
      <c r="BD24" s="58">
        <f t="shared" si="10"/>
        <v>0</v>
      </c>
      <c r="BE24" s="58">
        <f t="shared" si="10"/>
        <v>0</v>
      </c>
      <c r="BF24" s="58">
        <f t="shared" si="10"/>
        <v>0</v>
      </c>
      <c r="BG24" s="58">
        <f t="shared" si="10"/>
        <v>0</v>
      </c>
      <c r="BH24" s="61"/>
    </row>
    <row r="25" spans="1:61" s="38" customFormat="1" ht="17.25" customHeight="1" x14ac:dyDescent="0.2">
      <c r="A25" s="26" t="s">
        <v>100</v>
      </c>
      <c r="B25" s="37"/>
      <c r="C25" s="26" t="s">
        <v>101</v>
      </c>
      <c r="D25" s="26">
        <f t="shared" ref="D25:BG25" si="11">SUM(D26:D26)</f>
        <v>15000000</v>
      </c>
      <c r="E25" s="26">
        <f t="shared" si="11"/>
        <v>0</v>
      </c>
      <c r="F25" s="26">
        <f t="shared" si="11"/>
        <v>0</v>
      </c>
      <c r="G25" s="26">
        <f t="shared" si="11"/>
        <v>15000000</v>
      </c>
      <c r="H25" s="26">
        <f t="shared" si="11"/>
        <v>0</v>
      </c>
      <c r="I25" s="26">
        <f t="shared" si="11"/>
        <v>0</v>
      </c>
      <c r="J25" s="26">
        <f t="shared" si="11"/>
        <v>0</v>
      </c>
      <c r="K25" s="26">
        <f t="shared" si="11"/>
        <v>0</v>
      </c>
      <c r="L25" s="26">
        <f t="shared" si="11"/>
        <v>0</v>
      </c>
      <c r="M25" s="26">
        <f t="shared" si="11"/>
        <v>0</v>
      </c>
      <c r="N25" s="26">
        <f t="shared" si="11"/>
        <v>0</v>
      </c>
      <c r="O25" s="26">
        <f t="shared" si="11"/>
        <v>0</v>
      </c>
      <c r="P25" s="26">
        <f t="shared" si="11"/>
        <v>0</v>
      </c>
      <c r="Q25" s="26">
        <f t="shared" si="11"/>
        <v>0</v>
      </c>
      <c r="R25" s="26">
        <f t="shared" si="11"/>
        <v>0</v>
      </c>
      <c r="S25" s="26">
        <f t="shared" si="11"/>
        <v>0</v>
      </c>
      <c r="T25" s="26">
        <f t="shared" si="11"/>
        <v>0</v>
      </c>
      <c r="U25" s="26">
        <f t="shared" si="11"/>
        <v>0</v>
      </c>
      <c r="V25" s="26">
        <f t="shared" si="11"/>
        <v>0</v>
      </c>
      <c r="W25" s="26">
        <f t="shared" si="11"/>
        <v>0</v>
      </c>
      <c r="X25" s="26">
        <f t="shared" si="11"/>
        <v>0</v>
      </c>
      <c r="Y25" s="26">
        <f>SUM(Y26:Y26)</f>
        <v>0</v>
      </c>
      <c r="Z25" s="26">
        <f t="shared" si="11"/>
        <v>0</v>
      </c>
      <c r="AA25" s="26">
        <f t="shared" si="11"/>
        <v>0</v>
      </c>
      <c r="AB25" s="26">
        <f t="shared" si="11"/>
        <v>0</v>
      </c>
      <c r="AC25" s="26">
        <f t="shared" si="11"/>
        <v>0</v>
      </c>
      <c r="AD25" s="26">
        <f t="shared" si="11"/>
        <v>0</v>
      </c>
      <c r="AE25" s="26">
        <f t="shared" si="11"/>
        <v>0</v>
      </c>
      <c r="AF25" s="26">
        <f t="shared" si="11"/>
        <v>0</v>
      </c>
      <c r="AG25" s="26">
        <f>SUM(AG26:AG26)</f>
        <v>0</v>
      </c>
      <c r="AH25" s="26">
        <f t="shared" si="11"/>
        <v>0</v>
      </c>
      <c r="AI25" s="26">
        <f t="shared" si="11"/>
        <v>0</v>
      </c>
      <c r="AJ25" s="26">
        <f t="shared" si="11"/>
        <v>0</v>
      </c>
      <c r="AK25" s="26">
        <f t="shared" si="11"/>
        <v>0</v>
      </c>
      <c r="AL25" s="26">
        <f t="shared" si="11"/>
        <v>0</v>
      </c>
      <c r="AM25" s="26">
        <f t="shared" si="11"/>
        <v>0</v>
      </c>
      <c r="AN25" s="26">
        <f t="shared" si="11"/>
        <v>0</v>
      </c>
      <c r="AO25" s="26">
        <f t="shared" si="11"/>
        <v>0</v>
      </c>
      <c r="AP25" s="26">
        <f t="shared" si="11"/>
        <v>0</v>
      </c>
      <c r="AQ25" s="26">
        <f t="shared" si="11"/>
        <v>0</v>
      </c>
      <c r="AR25" s="26">
        <f t="shared" si="11"/>
        <v>0</v>
      </c>
      <c r="AS25" s="26">
        <f t="shared" si="11"/>
        <v>0</v>
      </c>
      <c r="AT25" s="26">
        <f>SUM(AT26:AT26)</f>
        <v>0</v>
      </c>
      <c r="AU25" s="26">
        <f t="shared" si="11"/>
        <v>0</v>
      </c>
      <c r="AV25" s="26">
        <f t="shared" si="11"/>
        <v>0</v>
      </c>
      <c r="AW25" s="26">
        <f t="shared" si="11"/>
        <v>0</v>
      </c>
      <c r="AX25" s="26">
        <f t="shared" si="11"/>
        <v>0</v>
      </c>
      <c r="AY25" s="26">
        <f t="shared" si="11"/>
        <v>0</v>
      </c>
      <c r="AZ25" s="26">
        <f t="shared" si="11"/>
        <v>0</v>
      </c>
      <c r="BA25" s="26">
        <f t="shared" si="11"/>
        <v>0</v>
      </c>
      <c r="BB25" s="26">
        <f t="shared" si="11"/>
        <v>0</v>
      </c>
      <c r="BC25" s="26">
        <f t="shared" si="11"/>
        <v>0</v>
      </c>
      <c r="BD25" s="26">
        <f t="shared" si="11"/>
        <v>0</v>
      </c>
      <c r="BE25" s="26">
        <f t="shared" si="11"/>
        <v>0</v>
      </c>
      <c r="BF25" s="26">
        <f t="shared" si="11"/>
        <v>0</v>
      </c>
      <c r="BG25" s="26">
        <f t="shared" si="11"/>
        <v>0</v>
      </c>
      <c r="BH25" s="62"/>
    </row>
    <row r="26" spans="1:61" s="4" customFormat="1" ht="17.25" customHeight="1" x14ac:dyDescent="0.2">
      <c r="A26" s="63" t="s">
        <v>102</v>
      </c>
      <c r="B26" s="64">
        <v>20</v>
      </c>
      <c r="C26" s="63" t="s">
        <v>103</v>
      </c>
      <c r="D26" s="63">
        <v>15000000</v>
      </c>
      <c r="E26" s="63">
        <v>0</v>
      </c>
      <c r="F26" s="63">
        <v>0</v>
      </c>
      <c r="G26" s="63">
        <f>SUM(D26:E26)-F26</f>
        <v>15000000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f>SUM(H26:S26)</f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f>SUM(U26:AF26)</f>
        <v>0</v>
      </c>
      <c r="AH26" s="63">
        <v>0</v>
      </c>
      <c r="AI26" s="63">
        <v>0</v>
      </c>
      <c r="AJ26" s="63">
        <v>0</v>
      </c>
      <c r="AK26" s="63">
        <v>0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f>SUM(AH26:AS26)</f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f>SUM(AU26:BF26)</f>
        <v>0</v>
      </c>
      <c r="BH26" s="19"/>
    </row>
    <row r="27" spans="1:61" s="7" customFormat="1" ht="22.5" customHeight="1" x14ac:dyDescent="0.2">
      <c r="A27" s="17" t="s">
        <v>104</v>
      </c>
      <c r="B27" s="18"/>
      <c r="C27" s="17" t="s">
        <v>105</v>
      </c>
      <c r="D27" s="17">
        <f>SUM(D28+D31+D33)</f>
        <v>57000000</v>
      </c>
      <c r="E27" s="17">
        <f>SUM(E28+E31+E33)</f>
        <v>0</v>
      </c>
      <c r="F27" s="17">
        <f t="shared" ref="F27:BG27" si="12">SUM(F28+F31+F33)</f>
        <v>0</v>
      </c>
      <c r="G27" s="17">
        <f>SUM(G28+G31+G33)</f>
        <v>57000000</v>
      </c>
      <c r="H27" s="17">
        <f t="shared" si="12"/>
        <v>0</v>
      </c>
      <c r="I27" s="17">
        <f t="shared" si="12"/>
        <v>0</v>
      </c>
      <c r="J27" s="17">
        <f t="shared" si="12"/>
        <v>0</v>
      </c>
      <c r="K27" s="17">
        <f t="shared" si="12"/>
        <v>0</v>
      </c>
      <c r="L27" s="17">
        <f t="shared" si="12"/>
        <v>0</v>
      </c>
      <c r="M27" s="17">
        <f t="shared" si="12"/>
        <v>0</v>
      </c>
      <c r="N27" s="17">
        <f t="shared" si="12"/>
        <v>0</v>
      </c>
      <c r="O27" s="17">
        <f t="shared" si="12"/>
        <v>0</v>
      </c>
      <c r="P27" s="17">
        <f t="shared" si="12"/>
        <v>0</v>
      </c>
      <c r="Q27" s="17">
        <f t="shared" si="12"/>
        <v>0</v>
      </c>
      <c r="R27" s="17">
        <f t="shared" si="12"/>
        <v>0</v>
      </c>
      <c r="S27" s="17">
        <f t="shared" si="12"/>
        <v>0</v>
      </c>
      <c r="T27" s="17">
        <f t="shared" si="12"/>
        <v>0</v>
      </c>
      <c r="U27" s="17">
        <f t="shared" si="12"/>
        <v>0</v>
      </c>
      <c r="V27" s="17">
        <f t="shared" si="12"/>
        <v>0</v>
      </c>
      <c r="W27" s="17">
        <f t="shared" si="12"/>
        <v>0</v>
      </c>
      <c r="X27" s="17">
        <f t="shared" si="12"/>
        <v>0</v>
      </c>
      <c r="Y27" s="17">
        <f t="shared" si="12"/>
        <v>0</v>
      </c>
      <c r="Z27" s="17">
        <f t="shared" si="12"/>
        <v>0</v>
      </c>
      <c r="AA27" s="17">
        <f t="shared" si="12"/>
        <v>0</v>
      </c>
      <c r="AB27" s="17">
        <f t="shared" si="12"/>
        <v>0</v>
      </c>
      <c r="AC27" s="17">
        <f t="shared" si="12"/>
        <v>0</v>
      </c>
      <c r="AD27" s="17">
        <f t="shared" si="12"/>
        <v>0</v>
      </c>
      <c r="AE27" s="17">
        <f t="shared" si="12"/>
        <v>0</v>
      </c>
      <c r="AF27" s="17">
        <f t="shared" si="12"/>
        <v>0</v>
      </c>
      <c r="AG27" s="17">
        <f t="shared" si="12"/>
        <v>0</v>
      </c>
      <c r="AH27" s="17">
        <f t="shared" si="12"/>
        <v>0</v>
      </c>
      <c r="AI27" s="17">
        <f t="shared" si="12"/>
        <v>0</v>
      </c>
      <c r="AJ27" s="17">
        <f t="shared" si="12"/>
        <v>0</v>
      </c>
      <c r="AK27" s="17">
        <f t="shared" si="12"/>
        <v>0</v>
      </c>
      <c r="AL27" s="17">
        <f t="shared" si="12"/>
        <v>0</v>
      </c>
      <c r="AM27" s="17">
        <f t="shared" si="12"/>
        <v>0</v>
      </c>
      <c r="AN27" s="17">
        <f t="shared" si="12"/>
        <v>0</v>
      </c>
      <c r="AO27" s="17">
        <f t="shared" si="12"/>
        <v>0</v>
      </c>
      <c r="AP27" s="17">
        <f t="shared" si="12"/>
        <v>0</v>
      </c>
      <c r="AQ27" s="17">
        <f t="shared" si="12"/>
        <v>0</v>
      </c>
      <c r="AR27" s="17">
        <f t="shared" si="12"/>
        <v>0</v>
      </c>
      <c r="AS27" s="17">
        <f t="shared" si="12"/>
        <v>0</v>
      </c>
      <c r="AT27" s="17">
        <f t="shared" si="12"/>
        <v>0</v>
      </c>
      <c r="AU27" s="17">
        <f t="shared" si="12"/>
        <v>0</v>
      </c>
      <c r="AV27" s="17">
        <f t="shared" si="12"/>
        <v>0</v>
      </c>
      <c r="AW27" s="17">
        <f t="shared" si="12"/>
        <v>0</v>
      </c>
      <c r="AX27" s="17">
        <f t="shared" si="12"/>
        <v>0</v>
      </c>
      <c r="AY27" s="17">
        <f t="shared" si="12"/>
        <v>0</v>
      </c>
      <c r="AZ27" s="17">
        <f t="shared" si="12"/>
        <v>0</v>
      </c>
      <c r="BA27" s="17">
        <f t="shared" si="12"/>
        <v>0</v>
      </c>
      <c r="BB27" s="17">
        <f t="shared" si="12"/>
        <v>0</v>
      </c>
      <c r="BC27" s="17">
        <f t="shared" si="12"/>
        <v>0</v>
      </c>
      <c r="BD27" s="17">
        <f t="shared" si="12"/>
        <v>0</v>
      </c>
      <c r="BE27" s="17">
        <f t="shared" si="12"/>
        <v>0</v>
      </c>
      <c r="BF27" s="17">
        <f t="shared" si="12"/>
        <v>0</v>
      </c>
      <c r="BG27" s="17">
        <f t="shared" si="12"/>
        <v>0</v>
      </c>
      <c r="BH27" s="65"/>
      <c r="BI27" s="5"/>
    </row>
    <row r="28" spans="1:61" s="23" customFormat="1" ht="17.25" customHeight="1" x14ac:dyDescent="0.2">
      <c r="A28" s="20" t="s">
        <v>106</v>
      </c>
      <c r="B28" s="21"/>
      <c r="C28" s="20" t="s">
        <v>107</v>
      </c>
      <c r="D28" s="66">
        <f>+D29</f>
        <v>5000000</v>
      </c>
      <c r="E28" s="66">
        <f>+E29</f>
        <v>0</v>
      </c>
      <c r="F28" s="20">
        <f t="shared" ref="F28:BG28" si="13">+F29</f>
        <v>0</v>
      </c>
      <c r="G28" s="20">
        <f>+G29</f>
        <v>5000000</v>
      </c>
      <c r="H28" s="20">
        <f t="shared" si="13"/>
        <v>0</v>
      </c>
      <c r="I28" s="20">
        <f t="shared" si="13"/>
        <v>0</v>
      </c>
      <c r="J28" s="20">
        <f t="shared" si="13"/>
        <v>0</v>
      </c>
      <c r="K28" s="20">
        <f t="shared" si="13"/>
        <v>0</v>
      </c>
      <c r="L28" s="20">
        <f t="shared" si="13"/>
        <v>0</v>
      </c>
      <c r="M28" s="20">
        <f t="shared" si="13"/>
        <v>0</v>
      </c>
      <c r="N28" s="20">
        <f t="shared" si="13"/>
        <v>0</v>
      </c>
      <c r="O28" s="20">
        <f t="shared" si="13"/>
        <v>0</v>
      </c>
      <c r="P28" s="20">
        <f t="shared" si="13"/>
        <v>0</v>
      </c>
      <c r="Q28" s="20">
        <f t="shared" si="13"/>
        <v>0</v>
      </c>
      <c r="R28" s="20">
        <f t="shared" si="13"/>
        <v>0</v>
      </c>
      <c r="S28" s="20">
        <f t="shared" si="13"/>
        <v>0</v>
      </c>
      <c r="T28" s="20">
        <f t="shared" si="13"/>
        <v>0</v>
      </c>
      <c r="U28" s="20">
        <f t="shared" si="13"/>
        <v>0</v>
      </c>
      <c r="V28" s="20">
        <f t="shared" si="13"/>
        <v>0</v>
      </c>
      <c r="W28" s="20">
        <f t="shared" si="13"/>
        <v>0</v>
      </c>
      <c r="X28" s="20">
        <f t="shared" si="13"/>
        <v>0</v>
      </c>
      <c r="Y28" s="20">
        <f t="shared" si="13"/>
        <v>0</v>
      </c>
      <c r="Z28" s="20">
        <f t="shared" si="13"/>
        <v>0</v>
      </c>
      <c r="AA28" s="20">
        <f t="shared" si="13"/>
        <v>0</v>
      </c>
      <c r="AB28" s="20">
        <f t="shared" si="13"/>
        <v>0</v>
      </c>
      <c r="AC28" s="20">
        <f t="shared" si="13"/>
        <v>0</v>
      </c>
      <c r="AD28" s="20">
        <f t="shared" si="13"/>
        <v>0</v>
      </c>
      <c r="AE28" s="20">
        <f t="shared" si="13"/>
        <v>0</v>
      </c>
      <c r="AF28" s="20">
        <f t="shared" si="13"/>
        <v>0</v>
      </c>
      <c r="AG28" s="20">
        <f t="shared" si="13"/>
        <v>0</v>
      </c>
      <c r="AH28" s="20">
        <f t="shared" si="13"/>
        <v>0</v>
      </c>
      <c r="AI28" s="20">
        <f t="shared" si="13"/>
        <v>0</v>
      </c>
      <c r="AJ28" s="20">
        <f t="shared" si="13"/>
        <v>0</v>
      </c>
      <c r="AK28" s="20">
        <f t="shared" si="13"/>
        <v>0</v>
      </c>
      <c r="AL28" s="20">
        <f t="shared" si="13"/>
        <v>0</v>
      </c>
      <c r="AM28" s="20">
        <f t="shared" si="13"/>
        <v>0</v>
      </c>
      <c r="AN28" s="20">
        <f t="shared" si="13"/>
        <v>0</v>
      </c>
      <c r="AO28" s="20">
        <f t="shared" si="13"/>
        <v>0</v>
      </c>
      <c r="AP28" s="20">
        <f t="shared" si="13"/>
        <v>0</v>
      </c>
      <c r="AQ28" s="20">
        <f t="shared" si="13"/>
        <v>0</v>
      </c>
      <c r="AR28" s="20">
        <f t="shared" si="13"/>
        <v>0</v>
      </c>
      <c r="AS28" s="20">
        <f t="shared" si="13"/>
        <v>0</v>
      </c>
      <c r="AT28" s="20">
        <f t="shared" si="13"/>
        <v>0</v>
      </c>
      <c r="AU28" s="20">
        <f t="shared" si="13"/>
        <v>0</v>
      </c>
      <c r="AV28" s="20">
        <f t="shared" si="13"/>
        <v>0</v>
      </c>
      <c r="AW28" s="20">
        <f t="shared" si="13"/>
        <v>0</v>
      </c>
      <c r="AX28" s="20">
        <f t="shared" si="13"/>
        <v>0</v>
      </c>
      <c r="AY28" s="20">
        <f t="shared" si="13"/>
        <v>0</v>
      </c>
      <c r="AZ28" s="20">
        <f t="shared" si="13"/>
        <v>0</v>
      </c>
      <c r="BA28" s="20">
        <f t="shared" si="13"/>
        <v>0</v>
      </c>
      <c r="BB28" s="20">
        <f t="shared" si="13"/>
        <v>0</v>
      </c>
      <c r="BC28" s="20">
        <f t="shared" si="13"/>
        <v>0</v>
      </c>
      <c r="BD28" s="20">
        <f t="shared" si="13"/>
        <v>0</v>
      </c>
      <c r="BE28" s="20">
        <f t="shared" si="13"/>
        <v>0</v>
      </c>
      <c r="BF28" s="20">
        <f t="shared" si="13"/>
        <v>0</v>
      </c>
      <c r="BG28" s="20">
        <f t="shared" si="13"/>
        <v>0</v>
      </c>
      <c r="BH28" s="67"/>
      <c r="BI28" s="22"/>
    </row>
    <row r="29" spans="1:61" s="38" customFormat="1" ht="17.25" customHeight="1" x14ac:dyDescent="0.2">
      <c r="A29" s="26" t="s">
        <v>108</v>
      </c>
      <c r="B29" s="37"/>
      <c r="C29" s="26" t="s">
        <v>109</v>
      </c>
      <c r="D29" s="26">
        <f t="shared" ref="D29:BF29" si="14">SUM(D30:D30)</f>
        <v>5000000</v>
      </c>
      <c r="E29" s="26">
        <f>SUM(E30:E30)</f>
        <v>0</v>
      </c>
      <c r="F29" s="26">
        <f t="shared" si="14"/>
        <v>0</v>
      </c>
      <c r="G29" s="26">
        <f t="shared" si="14"/>
        <v>5000000</v>
      </c>
      <c r="H29" s="26">
        <f t="shared" si="14"/>
        <v>0</v>
      </c>
      <c r="I29" s="26">
        <f t="shared" si="14"/>
        <v>0</v>
      </c>
      <c r="J29" s="26">
        <f t="shared" si="14"/>
        <v>0</v>
      </c>
      <c r="K29" s="26">
        <f t="shared" si="14"/>
        <v>0</v>
      </c>
      <c r="L29" s="26">
        <f t="shared" si="14"/>
        <v>0</v>
      </c>
      <c r="M29" s="26">
        <f t="shared" si="14"/>
        <v>0</v>
      </c>
      <c r="N29" s="26">
        <f t="shared" si="14"/>
        <v>0</v>
      </c>
      <c r="O29" s="26">
        <f t="shared" si="14"/>
        <v>0</v>
      </c>
      <c r="P29" s="26">
        <f t="shared" si="14"/>
        <v>0</v>
      </c>
      <c r="Q29" s="26">
        <f t="shared" si="14"/>
        <v>0</v>
      </c>
      <c r="R29" s="26">
        <f t="shared" si="14"/>
        <v>0</v>
      </c>
      <c r="S29" s="26">
        <f t="shared" si="14"/>
        <v>0</v>
      </c>
      <c r="T29" s="26">
        <f>SUM(T30:T30)</f>
        <v>0</v>
      </c>
      <c r="U29" s="26">
        <f t="shared" si="14"/>
        <v>0</v>
      </c>
      <c r="V29" s="26">
        <f t="shared" si="14"/>
        <v>0</v>
      </c>
      <c r="W29" s="26">
        <f t="shared" si="14"/>
        <v>0</v>
      </c>
      <c r="X29" s="26">
        <f t="shared" si="14"/>
        <v>0</v>
      </c>
      <c r="Y29" s="26">
        <f>SUM(Y30:Y30)</f>
        <v>0</v>
      </c>
      <c r="Z29" s="26">
        <f t="shared" si="14"/>
        <v>0</v>
      </c>
      <c r="AA29" s="26">
        <f t="shared" si="14"/>
        <v>0</v>
      </c>
      <c r="AB29" s="26">
        <f t="shared" si="14"/>
        <v>0</v>
      </c>
      <c r="AC29" s="26">
        <f t="shared" si="14"/>
        <v>0</v>
      </c>
      <c r="AD29" s="26">
        <f t="shared" si="14"/>
        <v>0</v>
      </c>
      <c r="AE29" s="26">
        <f t="shared" si="14"/>
        <v>0</v>
      </c>
      <c r="AF29" s="26">
        <f t="shared" si="14"/>
        <v>0</v>
      </c>
      <c r="AG29" s="26">
        <f>SUM(AG30:AG30)</f>
        <v>0</v>
      </c>
      <c r="AH29" s="26">
        <f t="shared" si="14"/>
        <v>0</v>
      </c>
      <c r="AI29" s="26">
        <f t="shared" si="14"/>
        <v>0</v>
      </c>
      <c r="AJ29" s="26">
        <f t="shared" si="14"/>
        <v>0</v>
      </c>
      <c r="AK29" s="26">
        <f t="shared" si="14"/>
        <v>0</v>
      </c>
      <c r="AL29" s="26">
        <f t="shared" si="14"/>
        <v>0</v>
      </c>
      <c r="AM29" s="26">
        <f t="shared" si="14"/>
        <v>0</v>
      </c>
      <c r="AN29" s="26">
        <f t="shared" si="14"/>
        <v>0</v>
      </c>
      <c r="AO29" s="26">
        <f t="shared" si="14"/>
        <v>0</v>
      </c>
      <c r="AP29" s="26">
        <f t="shared" si="14"/>
        <v>0</v>
      </c>
      <c r="AQ29" s="26">
        <f t="shared" si="14"/>
        <v>0</v>
      </c>
      <c r="AR29" s="26">
        <f t="shared" si="14"/>
        <v>0</v>
      </c>
      <c r="AS29" s="26">
        <f t="shared" si="14"/>
        <v>0</v>
      </c>
      <c r="AT29" s="26">
        <f>SUM(AT30:AT30)</f>
        <v>0</v>
      </c>
      <c r="AU29" s="26">
        <f t="shared" si="14"/>
        <v>0</v>
      </c>
      <c r="AV29" s="26">
        <f t="shared" si="14"/>
        <v>0</v>
      </c>
      <c r="AW29" s="26">
        <f t="shared" si="14"/>
        <v>0</v>
      </c>
      <c r="AX29" s="26">
        <f t="shared" si="14"/>
        <v>0</v>
      </c>
      <c r="AY29" s="26">
        <f t="shared" si="14"/>
        <v>0</v>
      </c>
      <c r="AZ29" s="26">
        <f t="shared" si="14"/>
        <v>0</v>
      </c>
      <c r="BA29" s="26">
        <f t="shared" si="14"/>
        <v>0</v>
      </c>
      <c r="BB29" s="26">
        <f t="shared" si="14"/>
        <v>0</v>
      </c>
      <c r="BC29" s="26">
        <f t="shared" si="14"/>
        <v>0</v>
      </c>
      <c r="BD29" s="26">
        <f t="shared" si="14"/>
        <v>0</v>
      </c>
      <c r="BE29" s="26">
        <f t="shared" si="14"/>
        <v>0</v>
      </c>
      <c r="BF29" s="26">
        <f t="shared" si="14"/>
        <v>0</v>
      </c>
      <c r="BG29" s="26">
        <f>SUM(BG30:BG30)</f>
        <v>0</v>
      </c>
      <c r="BH29" s="19"/>
      <c r="BI29" s="4"/>
    </row>
    <row r="30" spans="1:61" s="4" customFormat="1" ht="17.25" customHeight="1" x14ac:dyDescent="0.2">
      <c r="A30" s="68" t="s">
        <v>110</v>
      </c>
      <c r="B30" s="69">
        <v>20</v>
      </c>
      <c r="C30" s="68" t="s">
        <v>111</v>
      </c>
      <c r="D30" s="68">
        <v>5000000</v>
      </c>
      <c r="E30" s="63">
        <v>0</v>
      </c>
      <c r="F30" s="63">
        <v>0</v>
      </c>
      <c r="G30" s="63">
        <f>SUM(D30:E30)-F30</f>
        <v>5000000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0</v>
      </c>
      <c r="T30" s="63">
        <f>SUM(H30:S30)</f>
        <v>0</v>
      </c>
      <c r="U30" s="63">
        <v>0</v>
      </c>
      <c r="V30" s="63">
        <v>0</v>
      </c>
      <c r="W30" s="63">
        <v>0</v>
      </c>
      <c r="X30" s="63">
        <v>0</v>
      </c>
      <c r="Y30" s="63">
        <v>0</v>
      </c>
      <c r="Z30" s="63">
        <v>0</v>
      </c>
      <c r="AA30" s="63">
        <v>0</v>
      </c>
      <c r="AB30" s="63">
        <v>0</v>
      </c>
      <c r="AC30" s="63">
        <v>0</v>
      </c>
      <c r="AD30" s="63">
        <v>0</v>
      </c>
      <c r="AE30" s="63">
        <v>0</v>
      </c>
      <c r="AF30" s="63">
        <v>0</v>
      </c>
      <c r="AG30" s="63">
        <f>SUM(U30:AF30)</f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0</v>
      </c>
      <c r="AQ30" s="63">
        <v>0</v>
      </c>
      <c r="AR30" s="63">
        <v>0</v>
      </c>
      <c r="AS30" s="63">
        <v>0</v>
      </c>
      <c r="AT30" s="63">
        <f>SUM(AH30:AS30)</f>
        <v>0</v>
      </c>
      <c r="AU30" s="63">
        <v>0</v>
      </c>
      <c r="AV30" s="63">
        <v>0</v>
      </c>
      <c r="AW30" s="63">
        <v>0</v>
      </c>
      <c r="AX30" s="63">
        <v>0</v>
      </c>
      <c r="AY30" s="63">
        <v>0</v>
      </c>
      <c r="AZ30" s="63">
        <v>0</v>
      </c>
      <c r="BA30" s="63">
        <v>0</v>
      </c>
      <c r="BB30" s="63">
        <v>0</v>
      </c>
      <c r="BC30" s="63">
        <v>0</v>
      </c>
      <c r="BD30" s="63">
        <v>0</v>
      </c>
      <c r="BE30" s="63">
        <v>0</v>
      </c>
      <c r="BF30" s="63">
        <v>0</v>
      </c>
      <c r="BG30" s="63">
        <f>SUM(AU30:BF30)</f>
        <v>0</v>
      </c>
      <c r="BH30" s="19"/>
    </row>
    <row r="31" spans="1:61" s="23" customFormat="1" ht="17.25" customHeight="1" x14ac:dyDescent="0.2">
      <c r="A31" s="20" t="s">
        <v>112</v>
      </c>
      <c r="B31" s="21"/>
      <c r="C31" s="20" t="s">
        <v>113</v>
      </c>
      <c r="D31" s="20">
        <f>+D32</f>
        <v>42000000</v>
      </c>
      <c r="E31" s="20">
        <f t="shared" ref="E31:BG31" si="15">+E32</f>
        <v>0</v>
      </c>
      <c r="F31" s="20">
        <f t="shared" si="15"/>
        <v>0</v>
      </c>
      <c r="G31" s="20">
        <f t="shared" si="15"/>
        <v>42000000</v>
      </c>
      <c r="H31" s="20">
        <f t="shared" si="15"/>
        <v>0</v>
      </c>
      <c r="I31" s="20">
        <f t="shared" si="15"/>
        <v>0</v>
      </c>
      <c r="J31" s="20">
        <f t="shared" si="15"/>
        <v>0</v>
      </c>
      <c r="K31" s="20">
        <f t="shared" si="15"/>
        <v>0</v>
      </c>
      <c r="L31" s="20">
        <f t="shared" si="15"/>
        <v>0</v>
      </c>
      <c r="M31" s="20">
        <f t="shared" si="15"/>
        <v>0</v>
      </c>
      <c r="N31" s="20">
        <f t="shared" si="15"/>
        <v>0</v>
      </c>
      <c r="O31" s="20">
        <f t="shared" si="15"/>
        <v>0</v>
      </c>
      <c r="P31" s="20">
        <f t="shared" si="15"/>
        <v>0</v>
      </c>
      <c r="Q31" s="20">
        <f t="shared" si="15"/>
        <v>0</v>
      </c>
      <c r="R31" s="20">
        <f t="shared" si="15"/>
        <v>0</v>
      </c>
      <c r="S31" s="20">
        <f t="shared" si="15"/>
        <v>0</v>
      </c>
      <c r="T31" s="20">
        <f t="shared" si="15"/>
        <v>0</v>
      </c>
      <c r="U31" s="20">
        <f t="shared" si="15"/>
        <v>0</v>
      </c>
      <c r="V31" s="20">
        <f t="shared" si="15"/>
        <v>0</v>
      </c>
      <c r="W31" s="20">
        <f t="shared" si="15"/>
        <v>0</v>
      </c>
      <c r="X31" s="20">
        <f t="shared" si="15"/>
        <v>0</v>
      </c>
      <c r="Y31" s="20">
        <f t="shared" si="15"/>
        <v>0</v>
      </c>
      <c r="Z31" s="20">
        <f t="shared" si="15"/>
        <v>0</v>
      </c>
      <c r="AA31" s="20">
        <f t="shared" si="15"/>
        <v>0</v>
      </c>
      <c r="AB31" s="20">
        <f t="shared" si="15"/>
        <v>0</v>
      </c>
      <c r="AC31" s="20">
        <f t="shared" si="15"/>
        <v>0</v>
      </c>
      <c r="AD31" s="20">
        <f t="shared" si="15"/>
        <v>0</v>
      </c>
      <c r="AE31" s="20">
        <f t="shared" si="15"/>
        <v>0</v>
      </c>
      <c r="AF31" s="20">
        <f t="shared" si="15"/>
        <v>0</v>
      </c>
      <c r="AG31" s="20">
        <f t="shared" si="15"/>
        <v>0</v>
      </c>
      <c r="AH31" s="20">
        <f t="shared" si="15"/>
        <v>0</v>
      </c>
      <c r="AI31" s="20">
        <f t="shared" si="15"/>
        <v>0</v>
      </c>
      <c r="AJ31" s="20">
        <f t="shared" si="15"/>
        <v>0</v>
      </c>
      <c r="AK31" s="20">
        <f t="shared" si="15"/>
        <v>0</v>
      </c>
      <c r="AL31" s="20">
        <f t="shared" si="15"/>
        <v>0</v>
      </c>
      <c r="AM31" s="20">
        <f t="shared" si="15"/>
        <v>0</v>
      </c>
      <c r="AN31" s="20">
        <f t="shared" si="15"/>
        <v>0</v>
      </c>
      <c r="AO31" s="20">
        <f t="shared" si="15"/>
        <v>0</v>
      </c>
      <c r="AP31" s="20">
        <f t="shared" si="15"/>
        <v>0</v>
      </c>
      <c r="AQ31" s="20">
        <f t="shared" si="15"/>
        <v>0</v>
      </c>
      <c r="AR31" s="20">
        <f t="shared" si="15"/>
        <v>0</v>
      </c>
      <c r="AS31" s="20">
        <f t="shared" si="15"/>
        <v>0</v>
      </c>
      <c r="AT31" s="20">
        <f>+AT32</f>
        <v>0</v>
      </c>
      <c r="AU31" s="20">
        <f t="shared" si="15"/>
        <v>0</v>
      </c>
      <c r="AV31" s="20">
        <f t="shared" si="15"/>
        <v>0</v>
      </c>
      <c r="AW31" s="20">
        <f t="shared" si="15"/>
        <v>0</v>
      </c>
      <c r="AX31" s="20">
        <f t="shared" si="15"/>
        <v>0</v>
      </c>
      <c r="AY31" s="20">
        <f t="shared" si="15"/>
        <v>0</v>
      </c>
      <c r="AZ31" s="20">
        <f t="shared" si="15"/>
        <v>0</v>
      </c>
      <c r="BA31" s="20">
        <f t="shared" si="15"/>
        <v>0</v>
      </c>
      <c r="BB31" s="20">
        <f t="shared" si="15"/>
        <v>0</v>
      </c>
      <c r="BC31" s="20">
        <f t="shared" si="15"/>
        <v>0</v>
      </c>
      <c r="BD31" s="20">
        <f t="shared" si="15"/>
        <v>0</v>
      </c>
      <c r="BE31" s="20">
        <f t="shared" si="15"/>
        <v>0</v>
      </c>
      <c r="BF31" s="20">
        <f t="shared" si="15"/>
        <v>0</v>
      </c>
      <c r="BG31" s="20">
        <f t="shared" si="15"/>
        <v>0</v>
      </c>
      <c r="BH31" s="61"/>
    </row>
    <row r="32" spans="1:61" s="4" customFormat="1" ht="17.25" customHeight="1" x14ac:dyDescent="0.2">
      <c r="A32" s="70" t="s">
        <v>114</v>
      </c>
      <c r="B32" s="71">
        <v>20</v>
      </c>
      <c r="C32" s="70" t="s">
        <v>115</v>
      </c>
      <c r="D32" s="70">
        <v>42000000</v>
      </c>
      <c r="E32" s="70">
        <v>0</v>
      </c>
      <c r="F32" s="70">
        <v>0</v>
      </c>
      <c r="G32" s="70">
        <f>SUM(D32:E32)-F32</f>
        <v>42000000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f>SUM(H32:S32)</f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f>SUM(U32:AF32)</f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f>SUM(AH32:AS32)</f>
        <v>0</v>
      </c>
      <c r="AU32" s="70">
        <v>0</v>
      </c>
      <c r="AV32" s="70">
        <v>0</v>
      </c>
      <c r="AW32" s="70">
        <v>0</v>
      </c>
      <c r="AX32" s="70">
        <v>0</v>
      </c>
      <c r="AY32" s="70">
        <v>0</v>
      </c>
      <c r="AZ32" s="70">
        <v>0</v>
      </c>
      <c r="BA32" s="70">
        <v>0</v>
      </c>
      <c r="BB32" s="70">
        <v>0</v>
      </c>
      <c r="BC32" s="70">
        <v>0</v>
      </c>
      <c r="BD32" s="70">
        <v>0</v>
      </c>
      <c r="BE32" s="70">
        <v>0</v>
      </c>
      <c r="BF32" s="70">
        <v>0</v>
      </c>
      <c r="BG32" s="70">
        <f>SUM(AU32:BF32)</f>
        <v>0</v>
      </c>
      <c r="BH32" s="19"/>
    </row>
    <row r="33" spans="1:64" s="4" customFormat="1" ht="17.25" customHeight="1" x14ac:dyDescent="0.2">
      <c r="A33" s="66" t="s">
        <v>116</v>
      </c>
      <c r="B33" s="72"/>
      <c r="C33" s="66" t="s">
        <v>117</v>
      </c>
      <c r="D33" s="66">
        <f>SUM(D34)</f>
        <v>10000000</v>
      </c>
      <c r="E33" s="66">
        <f t="shared" ref="E33:BG33" si="16">SUM(E34)</f>
        <v>0</v>
      </c>
      <c r="F33" s="66">
        <f t="shared" si="16"/>
        <v>0</v>
      </c>
      <c r="G33" s="66">
        <f t="shared" si="16"/>
        <v>10000000</v>
      </c>
      <c r="H33" s="66">
        <f t="shared" si="16"/>
        <v>0</v>
      </c>
      <c r="I33" s="66">
        <f t="shared" si="16"/>
        <v>0</v>
      </c>
      <c r="J33" s="66">
        <f t="shared" si="16"/>
        <v>0</v>
      </c>
      <c r="K33" s="66">
        <f t="shared" si="16"/>
        <v>0</v>
      </c>
      <c r="L33" s="66">
        <f t="shared" si="16"/>
        <v>0</v>
      </c>
      <c r="M33" s="66">
        <f t="shared" si="16"/>
        <v>0</v>
      </c>
      <c r="N33" s="66">
        <f t="shared" si="16"/>
        <v>0</v>
      </c>
      <c r="O33" s="66">
        <f t="shared" si="16"/>
        <v>0</v>
      </c>
      <c r="P33" s="66">
        <f t="shared" si="16"/>
        <v>0</v>
      </c>
      <c r="Q33" s="66">
        <f t="shared" si="16"/>
        <v>0</v>
      </c>
      <c r="R33" s="66">
        <f t="shared" si="16"/>
        <v>0</v>
      </c>
      <c r="S33" s="66">
        <f t="shared" si="16"/>
        <v>0</v>
      </c>
      <c r="T33" s="66">
        <f t="shared" si="16"/>
        <v>0</v>
      </c>
      <c r="U33" s="66">
        <f t="shared" si="16"/>
        <v>0</v>
      </c>
      <c r="V33" s="66">
        <f t="shared" si="16"/>
        <v>0</v>
      </c>
      <c r="W33" s="66">
        <f t="shared" si="16"/>
        <v>0</v>
      </c>
      <c r="X33" s="66">
        <f t="shared" si="16"/>
        <v>0</v>
      </c>
      <c r="Y33" s="66">
        <f t="shared" si="16"/>
        <v>0</v>
      </c>
      <c r="Z33" s="66">
        <f t="shared" si="16"/>
        <v>0</v>
      </c>
      <c r="AA33" s="66">
        <f t="shared" si="16"/>
        <v>0</v>
      </c>
      <c r="AB33" s="66">
        <f t="shared" si="16"/>
        <v>0</v>
      </c>
      <c r="AC33" s="66">
        <f t="shared" si="16"/>
        <v>0</v>
      </c>
      <c r="AD33" s="66">
        <f t="shared" si="16"/>
        <v>0</v>
      </c>
      <c r="AE33" s="66">
        <f t="shared" si="16"/>
        <v>0</v>
      </c>
      <c r="AF33" s="66">
        <f t="shared" si="16"/>
        <v>0</v>
      </c>
      <c r="AG33" s="66">
        <f t="shared" si="16"/>
        <v>0</v>
      </c>
      <c r="AH33" s="66">
        <f t="shared" si="16"/>
        <v>0</v>
      </c>
      <c r="AI33" s="66">
        <f t="shared" si="16"/>
        <v>0</v>
      </c>
      <c r="AJ33" s="66">
        <f t="shared" si="16"/>
        <v>0</v>
      </c>
      <c r="AK33" s="66">
        <f t="shared" si="16"/>
        <v>0</v>
      </c>
      <c r="AL33" s="66">
        <f t="shared" si="16"/>
        <v>0</v>
      </c>
      <c r="AM33" s="66">
        <f t="shared" si="16"/>
        <v>0</v>
      </c>
      <c r="AN33" s="66">
        <f t="shared" si="16"/>
        <v>0</v>
      </c>
      <c r="AO33" s="66">
        <f t="shared" si="16"/>
        <v>0</v>
      </c>
      <c r="AP33" s="66">
        <f t="shared" si="16"/>
        <v>0</v>
      </c>
      <c r="AQ33" s="66">
        <f t="shared" si="16"/>
        <v>0</v>
      </c>
      <c r="AR33" s="66">
        <f t="shared" si="16"/>
        <v>0</v>
      </c>
      <c r="AS33" s="66">
        <f t="shared" si="16"/>
        <v>0</v>
      </c>
      <c r="AT33" s="66">
        <f t="shared" si="16"/>
        <v>0</v>
      </c>
      <c r="AU33" s="66">
        <f t="shared" si="16"/>
        <v>0</v>
      </c>
      <c r="AV33" s="66">
        <f t="shared" si="16"/>
        <v>0</v>
      </c>
      <c r="AW33" s="66">
        <f t="shared" si="16"/>
        <v>0</v>
      </c>
      <c r="AX33" s="66">
        <f t="shared" si="16"/>
        <v>0</v>
      </c>
      <c r="AY33" s="66">
        <f t="shared" si="16"/>
        <v>0</v>
      </c>
      <c r="AZ33" s="66">
        <f t="shared" si="16"/>
        <v>0</v>
      </c>
      <c r="BA33" s="66">
        <f t="shared" si="16"/>
        <v>0</v>
      </c>
      <c r="BB33" s="66">
        <f t="shared" si="16"/>
        <v>0</v>
      </c>
      <c r="BC33" s="66">
        <f t="shared" si="16"/>
        <v>0</v>
      </c>
      <c r="BD33" s="66">
        <f t="shared" si="16"/>
        <v>0</v>
      </c>
      <c r="BE33" s="66">
        <f t="shared" si="16"/>
        <v>0</v>
      </c>
      <c r="BF33" s="66">
        <f t="shared" si="16"/>
        <v>0</v>
      </c>
      <c r="BG33" s="66">
        <f t="shared" si="16"/>
        <v>0</v>
      </c>
      <c r="BH33" s="19"/>
    </row>
    <row r="34" spans="1:64" s="4" customFormat="1" ht="17.25" customHeight="1" x14ac:dyDescent="0.2">
      <c r="A34" s="26" t="s">
        <v>118</v>
      </c>
      <c r="B34" s="37"/>
      <c r="C34" s="26" t="s">
        <v>119</v>
      </c>
      <c r="D34" s="26">
        <f>SUM(D35)</f>
        <v>10000000</v>
      </c>
      <c r="E34" s="26">
        <f>SUM(E35)</f>
        <v>0</v>
      </c>
      <c r="F34" s="26">
        <f>SUM(F35)</f>
        <v>0</v>
      </c>
      <c r="G34" s="26">
        <f>SUM(D34:E34)-F34</f>
        <v>10000000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19"/>
    </row>
    <row r="35" spans="1:64" s="4" customFormat="1" ht="17.25" customHeight="1" x14ac:dyDescent="0.2">
      <c r="A35" s="70" t="s">
        <v>120</v>
      </c>
      <c r="B35" s="71">
        <v>20</v>
      </c>
      <c r="C35" s="70" t="s">
        <v>121</v>
      </c>
      <c r="D35" s="70">
        <v>10000000</v>
      </c>
      <c r="E35" s="63">
        <v>0</v>
      </c>
      <c r="F35" s="63">
        <v>0</v>
      </c>
      <c r="G35" s="63">
        <f>SUM(D35:E35)-F35</f>
        <v>10000000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/>
      <c r="N35" s="70"/>
      <c r="O35" s="70"/>
      <c r="P35" s="70"/>
      <c r="Q35" s="70"/>
      <c r="R35" s="70"/>
      <c r="S35" s="70"/>
      <c r="T35" s="70">
        <f>SUM(H35:S35)</f>
        <v>0</v>
      </c>
      <c r="U35" s="70">
        <v>0</v>
      </c>
      <c r="V35" s="70"/>
      <c r="W35" s="70">
        <v>0</v>
      </c>
      <c r="X35" s="70">
        <v>0</v>
      </c>
      <c r="Y35" s="70">
        <v>0</v>
      </c>
      <c r="Z35" s="70"/>
      <c r="AA35" s="70"/>
      <c r="AB35" s="70"/>
      <c r="AC35" s="70"/>
      <c r="AD35" s="70"/>
      <c r="AE35" s="70"/>
      <c r="AF35" s="70"/>
      <c r="AG35" s="70">
        <f>SUM(U35:AF35)</f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/>
      <c r="AN35" s="70"/>
      <c r="AO35" s="70"/>
      <c r="AP35" s="70"/>
      <c r="AQ35" s="70"/>
      <c r="AR35" s="70"/>
      <c r="AS35" s="70"/>
      <c r="AT35" s="70">
        <f>SUM(AH35:AS35)</f>
        <v>0</v>
      </c>
      <c r="AU35" s="70">
        <v>0</v>
      </c>
      <c r="AV35" s="70">
        <v>0</v>
      </c>
      <c r="AW35" s="70">
        <v>0</v>
      </c>
      <c r="AX35" s="70">
        <v>0</v>
      </c>
      <c r="AY35" s="70"/>
      <c r="AZ35" s="70"/>
      <c r="BA35" s="70"/>
      <c r="BB35" s="70"/>
      <c r="BC35" s="70"/>
      <c r="BD35" s="70"/>
      <c r="BE35" s="70"/>
      <c r="BF35" s="70"/>
      <c r="BG35" s="70">
        <f>SUM(AU35:BF35)</f>
        <v>0</v>
      </c>
      <c r="BH35" s="19"/>
    </row>
    <row r="36" spans="1:64" s="7" customFormat="1" ht="17.25" customHeight="1" x14ac:dyDescent="0.2">
      <c r="A36" s="73" t="s">
        <v>122</v>
      </c>
      <c r="B36" s="74"/>
      <c r="C36" s="73" t="s">
        <v>123</v>
      </c>
      <c r="D36" s="73">
        <f>+D37</f>
        <v>32128446000</v>
      </c>
      <c r="E36" s="73">
        <f t="shared" ref="E36:BG36" si="17">+E37</f>
        <v>0</v>
      </c>
      <c r="F36" s="73">
        <f t="shared" si="17"/>
        <v>0</v>
      </c>
      <c r="G36" s="73">
        <f t="shared" si="17"/>
        <v>32128446000</v>
      </c>
      <c r="H36" s="73">
        <f t="shared" si="17"/>
        <v>19150131317.700001</v>
      </c>
      <c r="I36" s="73">
        <f t="shared" si="17"/>
        <v>54791693.25</v>
      </c>
      <c r="J36" s="73">
        <f t="shared" si="17"/>
        <v>852769913.58000004</v>
      </c>
      <c r="K36" s="73">
        <f t="shared" si="17"/>
        <v>63396348.380000003</v>
      </c>
      <c r="L36" s="73">
        <f t="shared" si="17"/>
        <v>361053766.63999999</v>
      </c>
      <c r="M36" s="73">
        <f t="shared" si="17"/>
        <v>0</v>
      </c>
      <c r="N36" s="73">
        <f t="shared" si="17"/>
        <v>0</v>
      </c>
      <c r="O36" s="73">
        <f t="shared" si="17"/>
        <v>0</v>
      </c>
      <c r="P36" s="73">
        <f t="shared" si="17"/>
        <v>0</v>
      </c>
      <c r="Q36" s="73">
        <f t="shared" si="17"/>
        <v>0</v>
      </c>
      <c r="R36" s="73">
        <f t="shared" si="17"/>
        <v>0</v>
      </c>
      <c r="S36" s="73">
        <f t="shared" si="17"/>
        <v>0</v>
      </c>
      <c r="T36" s="73">
        <f t="shared" si="17"/>
        <v>20482143039.550003</v>
      </c>
      <c r="U36" s="73">
        <f t="shared" si="17"/>
        <v>18760620624.02</v>
      </c>
      <c r="V36" s="73">
        <f t="shared" si="17"/>
        <v>75032508.810000002</v>
      </c>
      <c r="W36" s="73">
        <f t="shared" si="17"/>
        <v>197419472.03</v>
      </c>
      <c r="X36" s="73">
        <f t="shared" si="17"/>
        <v>493816974.66000003</v>
      </c>
      <c r="Y36" s="73">
        <f t="shared" si="17"/>
        <v>50328036.340000004</v>
      </c>
      <c r="Z36" s="73">
        <f t="shared" si="17"/>
        <v>0</v>
      </c>
      <c r="AA36" s="73">
        <f t="shared" si="17"/>
        <v>0</v>
      </c>
      <c r="AB36" s="73">
        <f t="shared" si="17"/>
        <v>0</v>
      </c>
      <c r="AC36" s="73">
        <f t="shared" si="17"/>
        <v>0</v>
      </c>
      <c r="AD36" s="73">
        <f t="shared" si="17"/>
        <v>0</v>
      </c>
      <c r="AE36" s="73">
        <f t="shared" si="17"/>
        <v>0</v>
      </c>
      <c r="AF36" s="73">
        <f t="shared" si="17"/>
        <v>0</v>
      </c>
      <c r="AG36" s="73">
        <f t="shared" si="17"/>
        <v>19577217615.860001</v>
      </c>
      <c r="AH36" s="73">
        <f t="shared" si="17"/>
        <v>54638310</v>
      </c>
      <c r="AI36" s="73">
        <f t="shared" si="17"/>
        <v>2666126103.5100002</v>
      </c>
      <c r="AJ36" s="73">
        <f t="shared" si="17"/>
        <v>3952260120.2199998</v>
      </c>
      <c r="AK36" s="73">
        <f t="shared" si="17"/>
        <v>2819608959.8299999</v>
      </c>
      <c r="AL36" s="73">
        <f t="shared" si="17"/>
        <v>2370680235.3699999</v>
      </c>
      <c r="AM36" s="73">
        <f t="shared" si="17"/>
        <v>0</v>
      </c>
      <c r="AN36" s="73">
        <f t="shared" si="17"/>
        <v>0</v>
      </c>
      <c r="AO36" s="73">
        <f t="shared" si="17"/>
        <v>0</v>
      </c>
      <c r="AP36" s="73">
        <f t="shared" si="17"/>
        <v>0</v>
      </c>
      <c r="AQ36" s="73">
        <f t="shared" si="17"/>
        <v>0</v>
      </c>
      <c r="AR36" s="73">
        <f t="shared" si="17"/>
        <v>0</v>
      </c>
      <c r="AS36" s="73">
        <f t="shared" si="17"/>
        <v>0</v>
      </c>
      <c r="AT36" s="73">
        <f>+AT37</f>
        <v>11863313728.93</v>
      </c>
      <c r="AU36" s="73">
        <f t="shared" si="17"/>
        <v>54638310</v>
      </c>
      <c r="AV36" s="73">
        <f t="shared" si="17"/>
        <v>2666126103.5100002</v>
      </c>
      <c r="AW36" s="73">
        <f t="shared" si="17"/>
        <v>3952260120.2199998</v>
      </c>
      <c r="AX36" s="73">
        <f t="shared" si="17"/>
        <v>2819608959.8299999</v>
      </c>
      <c r="AY36" s="73">
        <f t="shared" si="17"/>
        <v>2370680235.3699999</v>
      </c>
      <c r="AZ36" s="73">
        <f t="shared" si="17"/>
        <v>0</v>
      </c>
      <c r="BA36" s="73">
        <f t="shared" si="17"/>
        <v>0</v>
      </c>
      <c r="BB36" s="73">
        <f t="shared" si="17"/>
        <v>0</v>
      </c>
      <c r="BC36" s="73">
        <f t="shared" si="17"/>
        <v>0</v>
      </c>
      <c r="BD36" s="73">
        <f t="shared" si="17"/>
        <v>0</v>
      </c>
      <c r="BE36" s="73">
        <f t="shared" si="17"/>
        <v>0</v>
      </c>
      <c r="BF36" s="73">
        <f t="shared" si="17"/>
        <v>0</v>
      </c>
      <c r="BG36" s="73">
        <f t="shared" si="17"/>
        <v>11863313728.93</v>
      </c>
      <c r="BH36" s="65" t="s">
        <v>124</v>
      </c>
      <c r="BI36" s="5"/>
    </row>
    <row r="37" spans="1:64" s="4" customFormat="1" ht="24" customHeight="1" x14ac:dyDescent="0.2">
      <c r="A37" s="63" t="s">
        <v>125</v>
      </c>
      <c r="B37" s="64">
        <v>20</v>
      </c>
      <c r="C37" s="75" t="s">
        <v>126</v>
      </c>
      <c r="D37" s="63">
        <v>32128446000</v>
      </c>
      <c r="E37" s="63">
        <v>0</v>
      </c>
      <c r="F37" s="63">
        <v>0</v>
      </c>
      <c r="G37" s="63">
        <f>SUM(D37:E37)-F37</f>
        <v>32128446000</v>
      </c>
      <c r="H37" s="63">
        <v>19150131317.700001</v>
      </c>
      <c r="I37" s="63">
        <v>54791693.25</v>
      </c>
      <c r="J37" s="63">
        <v>852769913.58000004</v>
      </c>
      <c r="K37" s="63">
        <v>63396348.380000003</v>
      </c>
      <c r="L37" s="63">
        <v>361053766.63999999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3">
        <v>0</v>
      </c>
      <c r="T37" s="63">
        <f>SUM(H37:S37)</f>
        <v>20482143039.550003</v>
      </c>
      <c r="U37" s="63">
        <v>18760620624.02</v>
      </c>
      <c r="V37" s="63">
        <v>75032508.810000002</v>
      </c>
      <c r="W37" s="63">
        <v>197419472.03</v>
      </c>
      <c r="X37" s="63">
        <v>493816974.66000003</v>
      </c>
      <c r="Y37" s="63">
        <v>50328036.340000004</v>
      </c>
      <c r="Z37" s="63">
        <v>0</v>
      </c>
      <c r="AA37" s="63">
        <v>0</v>
      </c>
      <c r="AB37" s="63">
        <v>0</v>
      </c>
      <c r="AC37" s="63">
        <v>0</v>
      </c>
      <c r="AD37" s="63">
        <v>0</v>
      </c>
      <c r="AE37" s="63">
        <v>0</v>
      </c>
      <c r="AF37" s="63">
        <v>0</v>
      </c>
      <c r="AG37" s="63">
        <f>SUM(U37:AF37)</f>
        <v>19577217615.860001</v>
      </c>
      <c r="AH37" s="63">
        <v>54638310</v>
      </c>
      <c r="AI37" s="63">
        <v>2666126103.5100002</v>
      </c>
      <c r="AJ37" s="63">
        <v>3952260120.2199998</v>
      </c>
      <c r="AK37" s="63">
        <v>2819608959.8299999</v>
      </c>
      <c r="AL37" s="63">
        <v>2370680235.3699999</v>
      </c>
      <c r="AM37" s="63">
        <v>0</v>
      </c>
      <c r="AN37" s="63">
        <v>0</v>
      </c>
      <c r="AO37" s="63">
        <v>0</v>
      </c>
      <c r="AP37" s="63">
        <v>0</v>
      </c>
      <c r="AQ37" s="63">
        <v>0</v>
      </c>
      <c r="AR37" s="63">
        <v>0</v>
      </c>
      <c r="AS37" s="63">
        <v>0</v>
      </c>
      <c r="AT37" s="63">
        <f>SUM(AH37:AS37)</f>
        <v>11863313728.93</v>
      </c>
      <c r="AU37" s="63">
        <v>54638310</v>
      </c>
      <c r="AV37" s="63">
        <v>2666126103.5100002</v>
      </c>
      <c r="AW37" s="63">
        <v>3952260120.2199998</v>
      </c>
      <c r="AX37" s="63">
        <v>2819608959.8299999</v>
      </c>
      <c r="AY37" s="63">
        <v>2370680235.3699999</v>
      </c>
      <c r="AZ37" s="63">
        <v>0</v>
      </c>
      <c r="BA37" s="63">
        <v>0</v>
      </c>
      <c r="BB37" s="63">
        <v>0</v>
      </c>
      <c r="BC37" s="63">
        <v>0</v>
      </c>
      <c r="BD37" s="63">
        <v>0</v>
      </c>
      <c r="BE37" s="63">
        <v>0</v>
      </c>
      <c r="BF37" s="63">
        <v>0</v>
      </c>
      <c r="BG37" s="63">
        <f>SUM(AU37:BF37)</f>
        <v>11863313728.93</v>
      </c>
      <c r="BH37" s="19"/>
    </row>
    <row r="38" spans="1:64" s="7" customFormat="1" ht="17.25" customHeight="1" x14ac:dyDescent="0.2">
      <c r="A38" s="205" t="s">
        <v>127</v>
      </c>
      <c r="B38" s="205"/>
      <c r="C38" s="205"/>
      <c r="D38" s="76">
        <f t="shared" ref="D38:BG38" si="18">+D7+D36</f>
        <v>33975446000</v>
      </c>
      <c r="E38" s="76">
        <f t="shared" si="18"/>
        <v>64843867</v>
      </c>
      <c r="F38" s="76">
        <f t="shared" si="18"/>
        <v>64843867</v>
      </c>
      <c r="G38" s="76">
        <f t="shared" si="18"/>
        <v>33975446000</v>
      </c>
      <c r="H38" s="76">
        <f t="shared" si="18"/>
        <v>20020748210.030003</v>
      </c>
      <c r="I38" s="76">
        <f t="shared" si="18"/>
        <v>62791693.25</v>
      </c>
      <c r="J38" s="76">
        <f t="shared" si="18"/>
        <v>864462710.86000001</v>
      </c>
      <c r="K38" s="76">
        <f t="shared" si="18"/>
        <v>63396348.380000003</v>
      </c>
      <c r="L38" s="76">
        <f t="shared" si="18"/>
        <v>353053766.63999999</v>
      </c>
      <c r="M38" s="76">
        <f t="shared" si="18"/>
        <v>0</v>
      </c>
      <c r="N38" s="76">
        <f t="shared" si="18"/>
        <v>0</v>
      </c>
      <c r="O38" s="76">
        <f t="shared" si="18"/>
        <v>0</v>
      </c>
      <c r="P38" s="76">
        <f t="shared" si="18"/>
        <v>0</v>
      </c>
      <c r="Q38" s="76">
        <f t="shared" si="18"/>
        <v>0</v>
      </c>
      <c r="R38" s="76">
        <f t="shared" si="18"/>
        <v>0</v>
      </c>
      <c r="S38" s="76">
        <f t="shared" si="18"/>
        <v>0</v>
      </c>
      <c r="T38" s="76">
        <f t="shared" si="18"/>
        <v>21364452729.160004</v>
      </c>
      <c r="U38" s="76">
        <f t="shared" si="18"/>
        <v>19631237516.350002</v>
      </c>
      <c r="V38" s="76">
        <f t="shared" si="18"/>
        <v>75032508.810000002</v>
      </c>
      <c r="W38" s="76">
        <f t="shared" si="18"/>
        <v>199114636.31</v>
      </c>
      <c r="X38" s="76">
        <f t="shared" si="18"/>
        <v>493817044.66000003</v>
      </c>
      <c r="Y38" s="76">
        <f t="shared" si="18"/>
        <v>50328233.340000004</v>
      </c>
      <c r="Z38" s="76">
        <f t="shared" si="18"/>
        <v>0</v>
      </c>
      <c r="AA38" s="76">
        <f t="shared" si="18"/>
        <v>0</v>
      </c>
      <c r="AB38" s="76">
        <f t="shared" si="18"/>
        <v>0</v>
      </c>
      <c r="AC38" s="76">
        <f t="shared" si="18"/>
        <v>0</v>
      </c>
      <c r="AD38" s="76">
        <f t="shared" si="18"/>
        <v>0</v>
      </c>
      <c r="AE38" s="76">
        <f t="shared" si="18"/>
        <v>0</v>
      </c>
      <c r="AF38" s="76">
        <f t="shared" si="18"/>
        <v>0</v>
      </c>
      <c r="AG38" s="76">
        <f t="shared" si="18"/>
        <v>20449529939.470001</v>
      </c>
      <c r="AH38" s="76">
        <f t="shared" si="18"/>
        <v>126800690.77</v>
      </c>
      <c r="AI38" s="76">
        <f t="shared" si="18"/>
        <v>2704234836.8400002</v>
      </c>
      <c r="AJ38" s="76">
        <f t="shared" si="18"/>
        <v>4045303102.2799997</v>
      </c>
      <c r="AK38" s="76">
        <f t="shared" si="18"/>
        <v>2912548038.5099998</v>
      </c>
      <c r="AL38" s="76">
        <f t="shared" si="18"/>
        <v>2460242963.3800001</v>
      </c>
      <c r="AM38" s="76">
        <f t="shared" si="18"/>
        <v>0</v>
      </c>
      <c r="AN38" s="76">
        <f t="shared" si="18"/>
        <v>0</v>
      </c>
      <c r="AO38" s="76">
        <f t="shared" si="18"/>
        <v>0</v>
      </c>
      <c r="AP38" s="76">
        <f t="shared" si="18"/>
        <v>0</v>
      </c>
      <c r="AQ38" s="76">
        <f t="shared" si="18"/>
        <v>0</v>
      </c>
      <c r="AR38" s="76">
        <f t="shared" si="18"/>
        <v>0</v>
      </c>
      <c r="AS38" s="76">
        <f t="shared" si="18"/>
        <v>0</v>
      </c>
      <c r="AT38" s="76">
        <f t="shared" si="18"/>
        <v>12249129631.780001</v>
      </c>
      <c r="AU38" s="76">
        <f t="shared" si="18"/>
        <v>126800690.77</v>
      </c>
      <c r="AV38" s="76">
        <f t="shared" si="18"/>
        <v>2704234836.8400002</v>
      </c>
      <c r="AW38" s="76">
        <f t="shared" si="18"/>
        <v>4045303102.2799997</v>
      </c>
      <c r="AX38" s="76">
        <f t="shared" si="18"/>
        <v>2912548038.5099998</v>
      </c>
      <c r="AY38" s="76">
        <f t="shared" si="18"/>
        <v>2460242963.3800001</v>
      </c>
      <c r="AZ38" s="76">
        <f t="shared" si="18"/>
        <v>0</v>
      </c>
      <c r="BA38" s="76">
        <f t="shared" si="18"/>
        <v>0</v>
      </c>
      <c r="BB38" s="76">
        <f t="shared" si="18"/>
        <v>0</v>
      </c>
      <c r="BC38" s="76">
        <f t="shared" si="18"/>
        <v>0</v>
      </c>
      <c r="BD38" s="76">
        <f t="shared" si="18"/>
        <v>0</v>
      </c>
      <c r="BE38" s="76">
        <f t="shared" si="18"/>
        <v>0</v>
      </c>
      <c r="BF38" s="76">
        <f t="shared" si="18"/>
        <v>0</v>
      </c>
      <c r="BG38" s="76">
        <f t="shared" si="18"/>
        <v>12249129631.780001</v>
      </c>
      <c r="BH38" s="19"/>
      <c r="BI38" s="4"/>
    </row>
    <row r="39" spans="1:64" s="77" customFormat="1" x14ac:dyDescent="0.2">
      <c r="BH39" s="78"/>
      <c r="BI39" s="78"/>
    </row>
    <row r="40" spans="1:64" ht="10.5" customHeight="1" x14ac:dyDescent="0.2">
      <c r="A40" s="79"/>
      <c r="B40" s="80"/>
      <c r="Q40" s="4"/>
      <c r="R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J40" s="4"/>
      <c r="BK40" s="4"/>
      <c r="BL40" s="4"/>
    </row>
    <row r="41" spans="1:64" s="7" customFormat="1" ht="12" customHeight="1" x14ac:dyDescent="0.2">
      <c r="A41" s="81"/>
      <c r="B41" s="81"/>
      <c r="D41" s="82"/>
      <c r="E41" s="82"/>
      <c r="F41" s="82"/>
      <c r="Q41" s="82"/>
      <c r="T41" s="82"/>
      <c r="AI41" s="82"/>
      <c r="AT41" s="83"/>
      <c r="BG41" s="84"/>
    </row>
    <row r="42" spans="1:64" s="186" customFormat="1" ht="24" customHeight="1" x14ac:dyDescent="0.25">
      <c r="A42" s="185"/>
      <c r="N42" s="185"/>
      <c r="BH42" s="185"/>
      <c r="BI42" s="185"/>
    </row>
    <row r="43" spans="1:64" x14ac:dyDescent="0.2">
      <c r="A43" s="80"/>
      <c r="D43" s="187"/>
      <c r="N43" s="4"/>
    </row>
    <row r="44" spans="1:64" x14ac:dyDescent="0.2">
      <c r="A44" s="80"/>
      <c r="N44" s="4"/>
    </row>
    <row r="45" spans="1:64" x14ac:dyDescent="0.2">
      <c r="A45" s="4"/>
      <c r="N45" s="4"/>
    </row>
    <row r="46" spans="1:64" x14ac:dyDescent="0.2">
      <c r="A46" s="4"/>
      <c r="N46" s="4"/>
    </row>
    <row r="47" spans="1:64" x14ac:dyDescent="0.2">
      <c r="A47" s="4"/>
      <c r="N47" s="4"/>
    </row>
  </sheetData>
  <mergeCells count="10">
    <mergeCell ref="BF4:BG4"/>
    <mergeCell ref="D5:G5"/>
    <mergeCell ref="BF5:BG5"/>
    <mergeCell ref="A38:C38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G36:BG36 G16:BG16 G19:BG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B1BD-9ECC-4895-BA63-B5B302250168}">
  <sheetPr>
    <tabColor theme="0" tint="-0.249977111117893"/>
  </sheetPr>
  <dimension ref="A1:U30"/>
  <sheetViews>
    <sheetView showGridLines="0" showZeros="0" zoomScaleNormal="100" workbookViewId="0">
      <selection activeCell="Q22" sqref="Q22"/>
    </sheetView>
  </sheetViews>
  <sheetFormatPr baseColWidth="10" defaultColWidth="11" defaultRowHeight="12.75" x14ac:dyDescent="0.2"/>
  <cols>
    <col min="1" max="1" width="23.5703125" style="88" bestFit="1" customWidth="1"/>
    <col min="2" max="2" width="4.28515625" style="88" customWidth="1"/>
    <col min="3" max="3" width="57.42578125" style="88" customWidth="1"/>
    <col min="4" max="4" width="14.85546875" style="95" bestFit="1" customWidth="1"/>
    <col min="5" max="5" width="13.5703125" style="139" hidden="1" customWidth="1"/>
    <col min="6" max="6" width="11.5703125" style="88" hidden="1" customWidth="1"/>
    <col min="7" max="7" width="11.5703125" style="141" hidden="1" customWidth="1"/>
    <col min="8" max="8" width="11.5703125" style="88" hidden="1" customWidth="1"/>
    <col min="9" max="9" width="11.5703125" style="88" customWidth="1"/>
    <col min="10" max="16" width="11.5703125" style="88" hidden="1" customWidth="1"/>
    <col min="17" max="17" width="15.85546875" style="88" customWidth="1"/>
    <col min="18" max="18" width="11.42578125" style="88" customWidth="1"/>
    <col min="19" max="19" width="15.28515625" style="88" customWidth="1"/>
    <col min="20" max="20" width="13.85546875" style="88" customWidth="1"/>
    <col min="21" max="214" width="11.42578125" style="88" customWidth="1"/>
    <col min="215" max="215" width="13.7109375" style="88" customWidth="1"/>
    <col min="216" max="216" width="4.28515625" style="88" customWidth="1"/>
    <col min="217" max="217" width="56.140625" style="88" bestFit="1" customWidth="1"/>
    <col min="218" max="221" width="11.85546875" style="88" customWidth="1"/>
    <col min="222" max="256" width="11" style="88"/>
    <col min="257" max="257" width="23.5703125" style="88" bestFit="1" customWidth="1"/>
    <col min="258" max="258" width="4.28515625" style="88" customWidth="1"/>
    <col min="259" max="259" width="57.42578125" style="88" customWidth="1"/>
    <col min="260" max="260" width="14.85546875" style="88" bestFit="1" customWidth="1"/>
    <col min="261" max="261" width="13.5703125" style="88" customWidth="1"/>
    <col min="262" max="264" width="0" style="88" hidden="1" customWidth="1"/>
    <col min="265" max="265" width="11.5703125" style="88" customWidth="1"/>
    <col min="266" max="272" width="0" style="88" hidden="1" customWidth="1"/>
    <col min="273" max="273" width="15.85546875" style="88" customWidth="1"/>
    <col min="274" max="274" width="11.42578125" style="88" customWidth="1"/>
    <col min="275" max="275" width="15.28515625" style="88" customWidth="1"/>
    <col min="276" max="276" width="13.85546875" style="88" customWidth="1"/>
    <col min="277" max="470" width="11.42578125" style="88" customWidth="1"/>
    <col min="471" max="471" width="13.7109375" style="88" customWidth="1"/>
    <col min="472" max="472" width="4.28515625" style="88" customWidth="1"/>
    <col min="473" max="473" width="56.140625" style="88" bestFit="1" customWidth="1"/>
    <col min="474" max="477" width="11.85546875" style="88" customWidth="1"/>
    <col min="478" max="512" width="11" style="88"/>
    <col min="513" max="513" width="23.5703125" style="88" bestFit="1" customWidth="1"/>
    <col min="514" max="514" width="4.28515625" style="88" customWidth="1"/>
    <col min="515" max="515" width="57.42578125" style="88" customWidth="1"/>
    <col min="516" max="516" width="14.85546875" style="88" bestFit="1" customWidth="1"/>
    <col min="517" max="517" width="13.5703125" style="88" customWidth="1"/>
    <col min="518" max="520" width="0" style="88" hidden="1" customWidth="1"/>
    <col min="521" max="521" width="11.5703125" style="88" customWidth="1"/>
    <col min="522" max="528" width="0" style="88" hidden="1" customWidth="1"/>
    <col min="529" max="529" width="15.85546875" style="88" customWidth="1"/>
    <col min="530" max="530" width="11.42578125" style="88" customWidth="1"/>
    <col min="531" max="531" width="15.28515625" style="88" customWidth="1"/>
    <col min="532" max="532" width="13.85546875" style="88" customWidth="1"/>
    <col min="533" max="726" width="11.42578125" style="88" customWidth="1"/>
    <col min="727" max="727" width="13.7109375" style="88" customWidth="1"/>
    <col min="728" max="728" width="4.28515625" style="88" customWidth="1"/>
    <col min="729" max="729" width="56.140625" style="88" bestFit="1" customWidth="1"/>
    <col min="730" max="733" width="11.85546875" style="88" customWidth="1"/>
    <col min="734" max="768" width="11" style="88"/>
    <col min="769" max="769" width="23.5703125" style="88" bestFit="1" customWidth="1"/>
    <col min="770" max="770" width="4.28515625" style="88" customWidth="1"/>
    <col min="771" max="771" width="57.42578125" style="88" customWidth="1"/>
    <col min="772" max="772" width="14.85546875" style="88" bestFit="1" customWidth="1"/>
    <col min="773" max="773" width="13.5703125" style="88" customWidth="1"/>
    <col min="774" max="776" width="0" style="88" hidden="1" customWidth="1"/>
    <col min="777" max="777" width="11.5703125" style="88" customWidth="1"/>
    <col min="778" max="784" width="0" style="88" hidden="1" customWidth="1"/>
    <col min="785" max="785" width="15.85546875" style="88" customWidth="1"/>
    <col min="786" max="786" width="11.42578125" style="88" customWidth="1"/>
    <col min="787" max="787" width="15.28515625" style="88" customWidth="1"/>
    <col min="788" max="788" width="13.85546875" style="88" customWidth="1"/>
    <col min="789" max="982" width="11.42578125" style="88" customWidth="1"/>
    <col min="983" max="983" width="13.7109375" style="88" customWidth="1"/>
    <col min="984" max="984" width="4.28515625" style="88" customWidth="1"/>
    <col min="985" max="985" width="56.140625" style="88" bestFit="1" customWidth="1"/>
    <col min="986" max="989" width="11.85546875" style="88" customWidth="1"/>
    <col min="990" max="1024" width="11" style="88"/>
    <col min="1025" max="1025" width="23.5703125" style="88" bestFit="1" customWidth="1"/>
    <col min="1026" max="1026" width="4.28515625" style="88" customWidth="1"/>
    <col min="1027" max="1027" width="57.42578125" style="88" customWidth="1"/>
    <col min="1028" max="1028" width="14.85546875" style="88" bestFit="1" customWidth="1"/>
    <col min="1029" max="1029" width="13.5703125" style="88" customWidth="1"/>
    <col min="1030" max="1032" width="0" style="88" hidden="1" customWidth="1"/>
    <col min="1033" max="1033" width="11.5703125" style="88" customWidth="1"/>
    <col min="1034" max="1040" width="0" style="88" hidden="1" customWidth="1"/>
    <col min="1041" max="1041" width="15.85546875" style="88" customWidth="1"/>
    <col min="1042" max="1042" width="11.42578125" style="88" customWidth="1"/>
    <col min="1043" max="1043" width="15.28515625" style="88" customWidth="1"/>
    <col min="1044" max="1044" width="13.85546875" style="88" customWidth="1"/>
    <col min="1045" max="1238" width="11.42578125" style="88" customWidth="1"/>
    <col min="1239" max="1239" width="13.7109375" style="88" customWidth="1"/>
    <col min="1240" max="1240" width="4.28515625" style="88" customWidth="1"/>
    <col min="1241" max="1241" width="56.140625" style="88" bestFit="1" customWidth="1"/>
    <col min="1242" max="1245" width="11.85546875" style="88" customWidth="1"/>
    <col min="1246" max="1280" width="11" style="88"/>
    <col min="1281" max="1281" width="23.5703125" style="88" bestFit="1" customWidth="1"/>
    <col min="1282" max="1282" width="4.28515625" style="88" customWidth="1"/>
    <col min="1283" max="1283" width="57.42578125" style="88" customWidth="1"/>
    <col min="1284" max="1284" width="14.85546875" style="88" bestFit="1" customWidth="1"/>
    <col min="1285" max="1285" width="13.5703125" style="88" customWidth="1"/>
    <col min="1286" max="1288" width="0" style="88" hidden="1" customWidth="1"/>
    <col min="1289" max="1289" width="11.5703125" style="88" customWidth="1"/>
    <col min="1290" max="1296" width="0" style="88" hidden="1" customWidth="1"/>
    <col min="1297" max="1297" width="15.85546875" style="88" customWidth="1"/>
    <col min="1298" max="1298" width="11.42578125" style="88" customWidth="1"/>
    <col min="1299" max="1299" width="15.28515625" style="88" customWidth="1"/>
    <col min="1300" max="1300" width="13.85546875" style="88" customWidth="1"/>
    <col min="1301" max="1494" width="11.42578125" style="88" customWidth="1"/>
    <col min="1495" max="1495" width="13.7109375" style="88" customWidth="1"/>
    <col min="1496" max="1496" width="4.28515625" style="88" customWidth="1"/>
    <col min="1497" max="1497" width="56.140625" style="88" bestFit="1" customWidth="1"/>
    <col min="1498" max="1501" width="11.85546875" style="88" customWidth="1"/>
    <col min="1502" max="1536" width="11" style="88"/>
    <col min="1537" max="1537" width="23.5703125" style="88" bestFit="1" customWidth="1"/>
    <col min="1538" max="1538" width="4.28515625" style="88" customWidth="1"/>
    <col min="1539" max="1539" width="57.42578125" style="88" customWidth="1"/>
    <col min="1540" max="1540" width="14.85546875" style="88" bestFit="1" customWidth="1"/>
    <col min="1541" max="1541" width="13.5703125" style="88" customWidth="1"/>
    <col min="1542" max="1544" width="0" style="88" hidden="1" customWidth="1"/>
    <col min="1545" max="1545" width="11.5703125" style="88" customWidth="1"/>
    <col min="1546" max="1552" width="0" style="88" hidden="1" customWidth="1"/>
    <col min="1553" max="1553" width="15.85546875" style="88" customWidth="1"/>
    <col min="1554" max="1554" width="11.42578125" style="88" customWidth="1"/>
    <col min="1555" max="1555" width="15.28515625" style="88" customWidth="1"/>
    <col min="1556" max="1556" width="13.85546875" style="88" customWidth="1"/>
    <col min="1557" max="1750" width="11.42578125" style="88" customWidth="1"/>
    <col min="1751" max="1751" width="13.7109375" style="88" customWidth="1"/>
    <col min="1752" max="1752" width="4.28515625" style="88" customWidth="1"/>
    <col min="1753" max="1753" width="56.140625" style="88" bestFit="1" customWidth="1"/>
    <col min="1754" max="1757" width="11.85546875" style="88" customWidth="1"/>
    <col min="1758" max="1792" width="11" style="88"/>
    <col min="1793" max="1793" width="23.5703125" style="88" bestFit="1" customWidth="1"/>
    <col min="1794" max="1794" width="4.28515625" style="88" customWidth="1"/>
    <col min="1795" max="1795" width="57.42578125" style="88" customWidth="1"/>
    <col min="1796" max="1796" width="14.85546875" style="88" bestFit="1" customWidth="1"/>
    <col min="1797" max="1797" width="13.5703125" style="88" customWidth="1"/>
    <col min="1798" max="1800" width="0" style="88" hidden="1" customWidth="1"/>
    <col min="1801" max="1801" width="11.5703125" style="88" customWidth="1"/>
    <col min="1802" max="1808" width="0" style="88" hidden="1" customWidth="1"/>
    <col min="1809" max="1809" width="15.85546875" style="88" customWidth="1"/>
    <col min="1810" max="1810" width="11.42578125" style="88" customWidth="1"/>
    <col min="1811" max="1811" width="15.28515625" style="88" customWidth="1"/>
    <col min="1812" max="1812" width="13.85546875" style="88" customWidth="1"/>
    <col min="1813" max="2006" width="11.42578125" style="88" customWidth="1"/>
    <col min="2007" max="2007" width="13.7109375" style="88" customWidth="1"/>
    <col min="2008" max="2008" width="4.28515625" style="88" customWidth="1"/>
    <col min="2009" max="2009" width="56.140625" style="88" bestFit="1" customWidth="1"/>
    <col min="2010" max="2013" width="11.85546875" style="88" customWidth="1"/>
    <col min="2014" max="2048" width="11" style="88"/>
    <col min="2049" max="2049" width="23.5703125" style="88" bestFit="1" customWidth="1"/>
    <col min="2050" max="2050" width="4.28515625" style="88" customWidth="1"/>
    <col min="2051" max="2051" width="57.42578125" style="88" customWidth="1"/>
    <col min="2052" max="2052" width="14.85546875" style="88" bestFit="1" customWidth="1"/>
    <col min="2053" max="2053" width="13.5703125" style="88" customWidth="1"/>
    <col min="2054" max="2056" width="0" style="88" hidden="1" customWidth="1"/>
    <col min="2057" max="2057" width="11.5703125" style="88" customWidth="1"/>
    <col min="2058" max="2064" width="0" style="88" hidden="1" customWidth="1"/>
    <col min="2065" max="2065" width="15.85546875" style="88" customWidth="1"/>
    <col min="2066" max="2066" width="11.42578125" style="88" customWidth="1"/>
    <col min="2067" max="2067" width="15.28515625" style="88" customWidth="1"/>
    <col min="2068" max="2068" width="13.85546875" style="88" customWidth="1"/>
    <col min="2069" max="2262" width="11.42578125" style="88" customWidth="1"/>
    <col min="2263" max="2263" width="13.7109375" style="88" customWidth="1"/>
    <col min="2264" max="2264" width="4.28515625" style="88" customWidth="1"/>
    <col min="2265" max="2265" width="56.140625" style="88" bestFit="1" customWidth="1"/>
    <col min="2266" max="2269" width="11.85546875" style="88" customWidth="1"/>
    <col min="2270" max="2304" width="11" style="88"/>
    <col min="2305" max="2305" width="23.5703125" style="88" bestFit="1" customWidth="1"/>
    <col min="2306" max="2306" width="4.28515625" style="88" customWidth="1"/>
    <col min="2307" max="2307" width="57.42578125" style="88" customWidth="1"/>
    <col min="2308" max="2308" width="14.85546875" style="88" bestFit="1" customWidth="1"/>
    <col min="2309" max="2309" width="13.5703125" style="88" customWidth="1"/>
    <col min="2310" max="2312" width="0" style="88" hidden="1" customWidth="1"/>
    <col min="2313" max="2313" width="11.5703125" style="88" customWidth="1"/>
    <col min="2314" max="2320" width="0" style="88" hidden="1" customWidth="1"/>
    <col min="2321" max="2321" width="15.85546875" style="88" customWidth="1"/>
    <col min="2322" max="2322" width="11.42578125" style="88" customWidth="1"/>
    <col min="2323" max="2323" width="15.28515625" style="88" customWidth="1"/>
    <col min="2324" max="2324" width="13.85546875" style="88" customWidth="1"/>
    <col min="2325" max="2518" width="11.42578125" style="88" customWidth="1"/>
    <col min="2519" max="2519" width="13.7109375" style="88" customWidth="1"/>
    <col min="2520" max="2520" width="4.28515625" style="88" customWidth="1"/>
    <col min="2521" max="2521" width="56.140625" style="88" bestFit="1" customWidth="1"/>
    <col min="2522" max="2525" width="11.85546875" style="88" customWidth="1"/>
    <col min="2526" max="2560" width="11" style="88"/>
    <col min="2561" max="2561" width="23.5703125" style="88" bestFit="1" customWidth="1"/>
    <col min="2562" max="2562" width="4.28515625" style="88" customWidth="1"/>
    <col min="2563" max="2563" width="57.42578125" style="88" customWidth="1"/>
    <col min="2564" max="2564" width="14.85546875" style="88" bestFit="1" customWidth="1"/>
    <col min="2565" max="2565" width="13.5703125" style="88" customWidth="1"/>
    <col min="2566" max="2568" width="0" style="88" hidden="1" customWidth="1"/>
    <col min="2569" max="2569" width="11.5703125" style="88" customWidth="1"/>
    <col min="2570" max="2576" width="0" style="88" hidden="1" customWidth="1"/>
    <col min="2577" max="2577" width="15.85546875" style="88" customWidth="1"/>
    <col min="2578" max="2578" width="11.42578125" style="88" customWidth="1"/>
    <col min="2579" max="2579" width="15.28515625" style="88" customWidth="1"/>
    <col min="2580" max="2580" width="13.85546875" style="88" customWidth="1"/>
    <col min="2581" max="2774" width="11.42578125" style="88" customWidth="1"/>
    <col min="2775" max="2775" width="13.7109375" style="88" customWidth="1"/>
    <col min="2776" max="2776" width="4.28515625" style="88" customWidth="1"/>
    <col min="2777" max="2777" width="56.140625" style="88" bestFit="1" customWidth="1"/>
    <col min="2778" max="2781" width="11.85546875" style="88" customWidth="1"/>
    <col min="2782" max="2816" width="11" style="88"/>
    <col min="2817" max="2817" width="23.5703125" style="88" bestFit="1" customWidth="1"/>
    <col min="2818" max="2818" width="4.28515625" style="88" customWidth="1"/>
    <col min="2819" max="2819" width="57.42578125" style="88" customWidth="1"/>
    <col min="2820" max="2820" width="14.85546875" style="88" bestFit="1" customWidth="1"/>
    <col min="2821" max="2821" width="13.5703125" style="88" customWidth="1"/>
    <col min="2822" max="2824" width="0" style="88" hidden="1" customWidth="1"/>
    <col min="2825" max="2825" width="11.5703125" style="88" customWidth="1"/>
    <col min="2826" max="2832" width="0" style="88" hidden="1" customWidth="1"/>
    <col min="2833" max="2833" width="15.85546875" style="88" customWidth="1"/>
    <col min="2834" max="2834" width="11.42578125" style="88" customWidth="1"/>
    <col min="2835" max="2835" width="15.28515625" style="88" customWidth="1"/>
    <col min="2836" max="2836" width="13.85546875" style="88" customWidth="1"/>
    <col min="2837" max="3030" width="11.42578125" style="88" customWidth="1"/>
    <col min="3031" max="3031" width="13.7109375" style="88" customWidth="1"/>
    <col min="3032" max="3032" width="4.28515625" style="88" customWidth="1"/>
    <col min="3033" max="3033" width="56.140625" style="88" bestFit="1" customWidth="1"/>
    <col min="3034" max="3037" width="11.85546875" style="88" customWidth="1"/>
    <col min="3038" max="3072" width="11" style="88"/>
    <col min="3073" max="3073" width="23.5703125" style="88" bestFit="1" customWidth="1"/>
    <col min="3074" max="3074" width="4.28515625" style="88" customWidth="1"/>
    <col min="3075" max="3075" width="57.42578125" style="88" customWidth="1"/>
    <col min="3076" max="3076" width="14.85546875" style="88" bestFit="1" customWidth="1"/>
    <col min="3077" max="3077" width="13.5703125" style="88" customWidth="1"/>
    <col min="3078" max="3080" width="0" style="88" hidden="1" customWidth="1"/>
    <col min="3081" max="3081" width="11.5703125" style="88" customWidth="1"/>
    <col min="3082" max="3088" width="0" style="88" hidden="1" customWidth="1"/>
    <col min="3089" max="3089" width="15.85546875" style="88" customWidth="1"/>
    <col min="3090" max="3090" width="11.42578125" style="88" customWidth="1"/>
    <col min="3091" max="3091" width="15.28515625" style="88" customWidth="1"/>
    <col min="3092" max="3092" width="13.85546875" style="88" customWidth="1"/>
    <col min="3093" max="3286" width="11.42578125" style="88" customWidth="1"/>
    <col min="3287" max="3287" width="13.7109375" style="88" customWidth="1"/>
    <col min="3288" max="3288" width="4.28515625" style="88" customWidth="1"/>
    <col min="3289" max="3289" width="56.140625" style="88" bestFit="1" customWidth="1"/>
    <col min="3290" max="3293" width="11.85546875" style="88" customWidth="1"/>
    <col min="3294" max="3328" width="11" style="88"/>
    <col min="3329" max="3329" width="23.5703125" style="88" bestFit="1" customWidth="1"/>
    <col min="3330" max="3330" width="4.28515625" style="88" customWidth="1"/>
    <col min="3331" max="3331" width="57.42578125" style="88" customWidth="1"/>
    <col min="3332" max="3332" width="14.85546875" style="88" bestFit="1" customWidth="1"/>
    <col min="3333" max="3333" width="13.5703125" style="88" customWidth="1"/>
    <col min="3334" max="3336" width="0" style="88" hidden="1" customWidth="1"/>
    <col min="3337" max="3337" width="11.5703125" style="88" customWidth="1"/>
    <col min="3338" max="3344" width="0" style="88" hidden="1" customWidth="1"/>
    <col min="3345" max="3345" width="15.85546875" style="88" customWidth="1"/>
    <col min="3346" max="3346" width="11.42578125" style="88" customWidth="1"/>
    <col min="3347" max="3347" width="15.28515625" style="88" customWidth="1"/>
    <col min="3348" max="3348" width="13.85546875" style="88" customWidth="1"/>
    <col min="3349" max="3542" width="11.42578125" style="88" customWidth="1"/>
    <col min="3543" max="3543" width="13.7109375" style="88" customWidth="1"/>
    <col min="3544" max="3544" width="4.28515625" style="88" customWidth="1"/>
    <col min="3545" max="3545" width="56.140625" style="88" bestFit="1" customWidth="1"/>
    <col min="3546" max="3549" width="11.85546875" style="88" customWidth="1"/>
    <col min="3550" max="3584" width="11" style="88"/>
    <col min="3585" max="3585" width="23.5703125" style="88" bestFit="1" customWidth="1"/>
    <col min="3586" max="3586" width="4.28515625" style="88" customWidth="1"/>
    <col min="3587" max="3587" width="57.42578125" style="88" customWidth="1"/>
    <col min="3588" max="3588" width="14.85546875" style="88" bestFit="1" customWidth="1"/>
    <col min="3589" max="3589" width="13.5703125" style="88" customWidth="1"/>
    <col min="3590" max="3592" width="0" style="88" hidden="1" customWidth="1"/>
    <col min="3593" max="3593" width="11.5703125" style="88" customWidth="1"/>
    <col min="3594" max="3600" width="0" style="88" hidden="1" customWidth="1"/>
    <col min="3601" max="3601" width="15.85546875" style="88" customWidth="1"/>
    <col min="3602" max="3602" width="11.42578125" style="88" customWidth="1"/>
    <col min="3603" max="3603" width="15.28515625" style="88" customWidth="1"/>
    <col min="3604" max="3604" width="13.85546875" style="88" customWidth="1"/>
    <col min="3605" max="3798" width="11.42578125" style="88" customWidth="1"/>
    <col min="3799" max="3799" width="13.7109375" style="88" customWidth="1"/>
    <col min="3800" max="3800" width="4.28515625" style="88" customWidth="1"/>
    <col min="3801" max="3801" width="56.140625" style="88" bestFit="1" customWidth="1"/>
    <col min="3802" max="3805" width="11.85546875" style="88" customWidth="1"/>
    <col min="3806" max="3840" width="11" style="88"/>
    <col min="3841" max="3841" width="23.5703125" style="88" bestFit="1" customWidth="1"/>
    <col min="3842" max="3842" width="4.28515625" style="88" customWidth="1"/>
    <col min="3843" max="3843" width="57.42578125" style="88" customWidth="1"/>
    <col min="3844" max="3844" width="14.85546875" style="88" bestFit="1" customWidth="1"/>
    <col min="3845" max="3845" width="13.5703125" style="88" customWidth="1"/>
    <col min="3846" max="3848" width="0" style="88" hidden="1" customWidth="1"/>
    <col min="3849" max="3849" width="11.5703125" style="88" customWidth="1"/>
    <col min="3850" max="3856" width="0" style="88" hidden="1" customWidth="1"/>
    <col min="3857" max="3857" width="15.85546875" style="88" customWidth="1"/>
    <col min="3858" max="3858" width="11.42578125" style="88" customWidth="1"/>
    <col min="3859" max="3859" width="15.28515625" style="88" customWidth="1"/>
    <col min="3860" max="3860" width="13.85546875" style="88" customWidth="1"/>
    <col min="3861" max="4054" width="11.42578125" style="88" customWidth="1"/>
    <col min="4055" max="4055" width="13.7109375" style="88" customWidth="1"/>
    <col min="4056" max="4056" width="4.28515625" style="88" customWidth="1"/>
    <col min="4057" max="4057" width="56.140625" style="88" bestFit="1" customWidth="1"/>
    <col min="4058" max="4061" width="11.85546875" style="88" customWidth="1"/>
    <col min="4062" max="4096" width="11" style="88"/>
    <col min="4097" max="4097" width="23.5703125" style="88" bestFit="1" customWidth="1"/>
    <col min="4098" max="4098" width="4.28515625" style="88" customWidth="1"/>
    <col min="4099" max="4099" width="57.42578125" style="88" customWidth="1"/>
    <col min="4100" max="4100" width="14.85546875" style="88" bestFit="1" customWidth="1"/>
    <col min="4101" max="4101" width="13.5703125" style="88" customWidth="1"/>
    <col min="4102" max="4104" width="0" style="88" hidden="1" customWidth="1"/>
    <col min="4105" max="4105" width="11.5703125" style="88" customWidth="1"/>
    <col min="4106" max="4112" width="0" style="88" hidden="1" customWidth="1"/>
    <col min="4113" max="4113" width="15.85546875" style="88" customWidth="1"/>
    <col min="4114" max="4114" width="11.42578125" style="88" customWidth="1"/>
    <col min="4115" max="4115" width="15.28515625" style="88" customWidth="1"/>
    <col min="4116" max="4116" width="13.85546875" style="88" customWidth="1"/>
    <col min="4117" max="4310" width="11.42578125" style="88" customWidth="1"/>
    <col min="4311" max="4311" width="13.7109375" style="88" customWidth="1"/>
    <col min="4312" max="4312" width="4.28515625" style="88" customWidth="1"/>
    <col min="4313" max="4313" width="56.140625" style="88" bestFit="1" customWidth="1"/>
    <col min="4314" max="4317" width="11.85546875" style="88" customWidth="1"/>
    <col min="4318" max="4352" width="11" style="88"/>
    <col min="4353" max="4353" width="23.5703125" style="88" bestFit="1" customWidth="1"/>
    <col min="4354" max="4354" width="4.28515625" style="88" customWidth="1"/>
    <col min="4355" max="4355" width="57.42578125" style="88" customWidth="1"/>
    <col min="4356" max="4356" width="14.85546875" style="88" bestFit="1" customWidth="1"/>
    <col min="4357" max="4357" width="13.5703125" style="88" customWidth="1"/>
    <col min="4358" max="4360" width="0" style="88" hidden="1" customWidth="1"/>
    <col min="4361" max="4361" width="11.5703125" style="88" customWidth="1"/>
    <col min="4362" max="4368" width="0" style="88" hidden="1" customWidth="1"/>
    <col min="4369" max="4369" width="15.85546875" style="88" customWidth="1"/>
    <col min="4370" max="4370" width="11.42578125" style="88" customWidth="1"/>
    <col min="4371" max="4371" width="15.28515625" style="88" customWidth="1"/>
    <col min="4372" max="4372" width="13.85546875" style="88" customWidth="1"/>
    <col min="4373" max="4566" width="11.42578125" style="88" customWidth="1"/>
    <col min="4567" max="4567" width="13.7109375" style="88" customWidth="1"/>
    <col min="4568" max="4568" width="4.28515625" style="88" customWidth="1"/>
    <col min="4569" max="4569" width="56.140625" style="88" bestFit="1" customWidth="1"/>
    <col min="4570" max="4573" width="11.85546875" style="88" customWidth="1"/>
    <col min="4574" max="4608" width="11" style="88"/>
    <col min="4609" max="4609" width="23.5703125" style="88" bestFit="1" customWidth="1"/>
    <col min="4610" max="4610" width="4.28515625" style="88" customWidth="1"/>
    <col min="4611" max="4611" width="57.42578125" style="88" customWidth="1"/>
    <col min="4612" max="4612" width="14.85546875" style="88" bestFit="1" customWidth="1"/>
    <col min="4613" max="4613" width="13.5703125" style="88" customWidth="1"/>
    <col min="4614" max="4616" width="0" style="88" hidden="1" customWidth="1"/>
    <col min="4617" max="4617" width="11.5703125" style="88" customWidth="1"/>
    <col min="4618" max="4624" width="0" style="88" hidden="1" customWidth="1"/>
    <col min="4625" max="4625" width="15.85546875" style="88" customWidth="1"/>
    <col min="4626" max="4626" width="11.42578125" style="88" customWidth="1"/>
    <col min="4627" max="4627" width="15.28515625" style="88" customWidth="1"/>
    <col min="4628" max="4628" width="13.85546875" style="88" customWidth="1"/>
    <col min="4629" max="4822" width="11.42578125" style="88" customWidth="1"/>
    <col min="4823" max="4823" width="13.7109375" style="88" customWidth="1"/>
    <col min="4824" max="4824" width="4.28515625" style="88" customWidth="1"/>
    <col min="4825" max="4825" width="56.140625" style="88" bestFit="1" customWidth="1"/>
    <col min="4826" max="4829" width="11.85546875" style="88" customWidth="1"/>
    <col min="4830" max="4864" width="11" style="88"/>
    <col min="4865" max="4865" width="23.5703125" style="88" bestFit="1" customWidth="1"/>
    <col min="4866" max="4866" width="4.28515625" style="88" customWidth="1"/>
    <col min="4867" max="4867" width="57.42578125" style="88" customWidth="1"/>
    <col min="4868" max="4868" width="14.85546875" style="88" bestFit="1" customWidth="1"/>
    <col min="4869" max="4869" width="13.5703125" style="88" customWidth="1"/>
    <col min="4870" max="4872" width="0" style="88" hidden="1" customWidth="1"/>
    <col min="4873" max="4873" width="11.5703125" style="88" customWidth="1"/>
    <col min="4874" max="4880" width="0" style="88" hidden="1" customWidth="1"/>
    <col min="4881" max="4881" width="15.85546875" style="88" customWidth="1"/>
    <col min="4882" max="4882" width="11.42578125" style="88" customWidth="1"/>
    <col min="4883" max="4883" width="15.28515625" style="88" customWidth="1"/>
    <col min="4884" max="4884" width="13.85546875" style="88" customWidth="1"/>
    <col min="4885" max="5078" width="11.42578125" style="88" customWidth="1"/>
    <col min="5079" max="5079" width="13.7109375" style="88" customWidth="1"/>
    <col min="5080" max="5080" width="4.28515625" style="88" customWidth="1"/>
    <col min="5081" max="5081" width="56.140625" style="88" bestFit="1" customWidth="1"/>
    <col min="5082" max="5085" width="11.85546875" style="88" customWidth="1"/>
    <col min="5086" max="5120" width="11" style="88"/>
    <col min="5121" max="5121" width="23.5703125" style="88" bestFit="1" customWidth="1"/>
    <col min="5122" max="5122" width="4.28515625" style="88" customWidth="1"/>
    <col min="5123" max="5123" width="57.42578125" style="88" customWidth="1"/>
    <col min="5124" max="5124" width="14.85546875" style="88" bestFit="1" customWidth="1"/>
    <col min="5125" max="5125" width="13.5703125" style="88" customWidth="1"/>
    <col min="5126" max="5128" width="0" style="88" hidden="1" customWidth="1"/>
    <col min="5129" max="5129" width="11.5703125" style="88" customWidth="1"/>
    <col min="5130" max="5136" width="0" style="88" hidden="1" customWidth="1"/>
    <col min="5137" max="5137" width="15.85546875" style="88" customWidth="1"/>
    <col min="5138" max="5138" width="11.42578125" style="88" customWidth="1"/>
    <col min="5139" max="5139" width="15.28515625" style="88" customWidth="1"/>
    <col min="5140" max="5140" width="13.85546875" style="88" customWidth="1"/>
    <col min="5141" max="5334" width="11.42578125" style="88" customWidth="1"/>
    <col min="5335" max="5335" width="13.7109375" style="88" customWidth="1"/>
    <col min="5336" max="5336" width="4.28515625" style="88" customWidth="1"/>
    <col min="5337" max="5337" width="56.140625" style="88" bestFit="1" customWidth="1"/>
    <col min="5338" max="5341" width="11.85546875" style="88" customWidth="1"/>
    <col min="5342" max="5376" width="11" style="88"/>
    <col min="5377" max="5377" width="23.5703125" style="88" bestFit="1" customWidth="1"/>
    <col min="5378" max="5378" width="4.28515625" style="88" customWidth="1"/>
    <col min="5379" max="5379" width="57.42578125" style="88" customWidth="1"/>
    <col min="5380" max="5380" width="14.85546875" style="88" bestFit="1" customWidth="1"/>
    <col min="5381" max="5381" width="13.5703125" style="88" customWidth="1"/>
    <col min="5382" max="5384" width="0" style="88" hidden="1" customWidth="1"/>
    <col min="5385" max="5385" width="11.5703125" style="88" customWidth="1"/>
    <col min="5386" max="5392" width="0" style="88" hidden="1" customWidth="1"/>
    <col min="5393" max="5393" width="15.85546875" style="88" customWidth="1"/>
    <col min="5394" max="5394" width="11.42578125" style="88" customWidth="1"/>
    <col min="5395" max="5395" width="15.28515625" style="88" customWidth="1"/>
    <col min="5396" max="5396" width="13.85546875" style="88" customWidth="1"/>
    <col min="5397" max="5590" width="11.42578125" style="88" customWidth="1"/>
    <col min="5591" max="5591" width="13.7109375" style="88" customWidth="1"/>
    <col min="5592" max="5592" width="4.28515625" style="88" customWidth="1"/>
    <col min="5593" max="5593" width="56.140625" style="88" bestFit="1" customWidth="1"/>
    <col min="5594" max="5597" width="11.85546875" style="88" customWidth="1"/>
    <col min="5598" max="5632" width="11" style="88"/>
    <col min="5633" max="5633" width="23.5703125" style="88" bestFit="1" customWidth="1"/>
    <col min="5634" max="5634" width="4.28515625" style="88" customWidth="1"/>
    <col min="5635" max="5635" width="57.42578125" style="88" customWidth="1"/>
    <col min="5636" max="5636" width="14.85546875" style="88" bestFit="1" customWidth="1"/>
    <col min="5637" max="5637" width="13.5703125" style="88" customWidth="1"/>
    <col min="5638" max="5640" width="0" style="88" hidden="1" customWidth="1"/>
    <col min="5641" max="5641" width="11.5703125" style="88" customWidth="1"/>
    <col min="5642" max="5648" width="0" style="88" hidden="1" customWidth="1"/>
    <col min="5649" max="5649" width="15.85546875" style="88" customWidth="1"/>
    <col min="5650" max="5650" width="11.42578125" style="88" customWidth="1"/>
    <col min="5651" max="5651" width="15.28515625" style="88" customWidth="1"/>
    <col min="5652" max="5652" width="13.85546875" style="88" customWidth="1"/>
    <col min="5653" max="5846" width="11.42578125" style="88" customWidth="1"/>
    <col min="5847" max="5847" width="13.7109375" style="88" customWidth="1"/>
    <col min="5848" max="5848" width="4.28515625" style="88" customWidth="1"/>
    <col min="5849" max="5849" width="56.140625" style="88" bestFit="1" customWidth="1"/>
    <col min="5850" max="5853" width="11.85546875" style="88" customWidth="1"/>
    <col min="5854" max="5888" width="11" style="88"/>
    <col min="5889" max="5889" width="23.5703125" style="88" bestFit="1" customWidth="1"/>
    <col min="5890" max="5890" width="4.28515625" style="88" customWidth="1"/>
    <col min="5891" max="5891" width="57.42578125" style="88" customWidth="1"/>
    <col min="5892" max="5892" width="14.85546875" style="88" bestFit="1" customWidth="1"/>
    <col min="5893" max="5893" width="13.5703125" style="88" customWidth="1"/>
    <col min="5894" max="5896" width="0" style="88" hidden="1" customWidth="1"/>
    <col min="5897" max="5897" width="11.5703125" style="88" customWidth="1"/>
    <col min="5898" max="5904" width="0" style="88" hidden="1" customWidth="1"/>
    <col min="5905" max="5905" width="15.85546875" style="88" customWidth="1"/>
    <col min="5906" max="5906" width="11.42578125" style="88" customWidth="1"/>
    <col min="5907" max="5907" width="15.28515625" style="88" customWidth="1"/>
    <col min="5908" max="5908" width="13.85546875" style="88" customWidth="1"/>
    <col min="5909" max="6102" width="11.42578125" style="88" customWidth="1"/>
    <col min="6103" max="6103" width="13.7109375" style="88" customWidth="1"/>
    <col min="6104" max="6104" width="4.28515625" style="88" customWidth="1"/>
    <col min="6105" max="6105" width="56.140625" style="88" bestFit="1" customWidth="1"/>
    <col min="6106" max="6109" width="11.85546875" style="88" customWidth="1"/>
    <col min="6110" max="6144" width="11" style="88"/>
    <col min="6145" max="6145" width="23.5703125" style="88" bestFit="1" customWidth="1"/>
    <col min="6146" max="6146" width="4.28515625" style="88" customWidth="1"/>
    <col min="6147" max="6147" width="57.42578125" style="88" customWidth="1"/>
    <col min="6148" max="6148" width="14.85546875" style="88" bestFit="1" customWidth="1"/>
    <col min="6149" max="6149" width="13.5703125" style="88" customWidth="1"/>
    <col min="6150" max="6152" width="0" style="88" hidden="1" customWidth="1"/>
    <col min="6153" max="6153" width="11.5703125" style="88" customWidth="1"/>
    <col min="6154" max="6160" width="0" style="88" hidden="1" customWidth="1"/>
    <col min="6161" max="6161" width="15.85546875" style="88" customWidth="1"/>
    <col min="6162" max="6162" width="11.42578125" style="88" customWidth="1"/>
    <col min="6163" max="6163" width="15.28515625" style="88" customWidth="1"/>
    <col min="6164" max="6164" width="13.85546875" style="88" customWidth="1"/>
    <col min="6165" max="6358" width="11.42578125" style="88" customWidth="1"/>
    <col min="6359" max="6359" width="13.7109375" style="88" customWidth="1"/>
    <col min="6360" max="6360" width="4.28515625" style="88" customWidth="1"/>
    <col min="6361" max="6361" width="56.140625" style="88" bestFit="1" customWidth="1"/>
    <col min="6362" max="6365" width="11.85546875" style="88" customWidth="1"/>
    <col min="6366" max="6400" width="11" style="88"/>
    <col min="6401" max="6401" width="23.5703125" style="88" bestFit="1" customWidth="1"/>
    <col min="6402" max="6402" width="4.28515625" style="88" customWidth="1"/>
    <col min="6403" max="6403" width="57.42578125" style="88" customWidth="1"/>
    <col min="6404" max="6404" width="14.85546875" style="88" bestFit="1" customWidth="1"/>
    <col min="6405" max="6405" width="13.5703125" style="88" customWidth="1"/>
    <col min="6406" max="6408" width="0" style="88" hidden="1" customWidth="1"/>
    <col min="6409" max="6409" width="11.5703125" style="88" customWidth="1"/>
    <col min="6410" max="6416" width="0" style="88" hidden="1" customWidth="1"/>
    <col min="6417" max="6417" width="15.85546875" style="88" customWidth="1"/>
    <col min="6418" max="6418" width="11.42578125" style="88" customWidth="1"/>
    <col min="6419" max="6419" width="15.28515625" style="88" customWidth="1"/>
    <col min="6420" max="6420" width="13.85546875" style="88" customWidth="1"/>
    <col min="6421" max="6614" width="11.42578125" style="88" customWidth="1"/>
    <col min="6615" max="6615" width="13.7109375" style="88" customWidth="1"/>
    <col min="6616" max="6616" width="4.28515625" style="88" customWidth="1"/>
    <col min="6617" max="6617" width="56.140625" style="88" bestFit="1" customWidth="1"/>
    <col min="6618" max="6621" width="11.85546875" style="88" customWidth="1"/>
    <col min="6622" max="6656" width="11" style="88"/>
    <col min="6657" max="6657" width="23.5703125" style="88" bestFit="1" customWidth="1"/>
    <col min="6658" max="6658" width="4.28515625" style="88" customWidth="1"/>
    <col min="6659" max="6659" width="57.42578125" style="88" customWidth="1"/>
    <col min="6660" max="6660" width="14.85546875" style="88" bestFit="1" customWidth="1"/>
    <col min="6661" max="6661" width="13.5703125" style="88" customWidth="1"/>
    <col min="6662" max="6664" width="0" style="88" hidden="1" customWidth="1"/>
    <col min="6665" max="6665" width="11.5703125" style="88" customWidth="1"/>
    <col min="6666" max="6672" width="0" style="88" hidden="1" customWidth="1"/>
    <col min="6673" max="6673" width="15.85546875" style="88" customWidth="1"/>
    <col min="6674" max="6674" width="11.42578125" style="88" customWidth="1"/>
    <col min="6675" max="6675" width="15.28515625" style="88" customWidth="1"/>
    <col min="6676" max="6676" width="13.85546875" style="88" customWidth="1"/>
    <col min="6677" max="6870" width="11.42578125" style="88" customWidth="1"/>
    <col min="6871" max="6871" width="13.7109375" style="88" customWidth="1"/>
    <col min="6872" max="6872" width="4.28515625" style="88" customWidth="1"/>
    <col min="6873" max="6873" width="56.140625" style="88" bestFit="1" customWidth="1"/>
    <col min="6874" max="6877" width="11.85546875" style="88" customWidth="1"/>
    <col min="6878" max="6912" width="11" style="88"/>
    <col min="6913" max="6913" width="23.5703125" style="88" bestFit="1" customWidth="1"/>
    <col min="6914" max="6914" width="4.28515625" style="88" customWidth="1"/>
    <col min="6915" max="6915" width="57.42578125" style="88" customWidth="1"/>
    <col min="6916" max="6916" width="14.85546875" style="88" bestFit="1" customWidth="1"/>
    <col min="6917" max="6917" width="13.5703125" style="88" customWidth="1"/>
    <col min="6918" max="6920" width="0" style="88" hidden="1" customWidth="1"/>
    <col min="6921" max="6921" width="11.5703125" style="88" customWidth="1"/>
    <col min="6922" max="6928" width="0" style="88" hidden="1" customWidth="1"/>
    <col min="6929" max="6929" width="15.85546875" style="88" customWidth="1"/>
    <col min="6930" max="6930" width="11.42578125" style="88" customWidth="1"/>
    <col min="6931" max="6931" width="15.28515625" style="88" customWidth="1"/>
    <col min="6932" max="6932" width="13.85546875" style="88" customWidth="1"/>
    <col min="6933" max="7126" width="11.42578125" style="88" customWidth="1"/>
    <col min="7127" max="7127" width="13.7109375" style="88" customWidth="1"/>
    <col min="7128" max="7128" width="4.28515625" style="88" customWidth="1"/>
    <col min="7129" max="7129" width="56.140625" style="88" bestFit="1" customWidth="1"/>
    <col min="7130" max="7133" width="11.85546875" style="88" customWidth="1"/>
    <col min="7134" max="7168" width="11" style="88"/>
    <col min="7169" max="7169" width="23.5703125" style="88" bestFit="1" customWidth="1"/>
    <col min="7170" max="7170" width="4.28515625" style="88" customWidth="1"/>
    <col min="7171" max="7171" width="57.42578125" style="88" customWidth="1"/>
    <col min="7172" max="7172" width="14.85546875" style="88" bestFit="1" customWidth="1"/>
    <col min="7173" max="7173" width="13.5703125" style="88" customWidth="1"/>
    <col min="7174" max="7176" width="0" style="88" hidden="1" customWidth="1"/>
    <col min="7177" max="7177" width="11.5703125" style="88" customWidth="1"/>
    <col min="7178" max="7184" width="0" style="88" hidden="1" customWidth="1"/>
    <col min="7185" max="7185" width="15.85546875" style="88" customWidth="1"/>
    <col min="7186" max="7186" width="11.42578125" style="88" customWidth="1"/>
    <col min="7187" max="7187" width="15.28515625" style="88" customWidth="1"/>
    <col min="7188" max="7188" width="13.85546875" style="88" customWidth="1"/>
    <col min="7189" max="7382" width="11.42578125" style="88" customWidth="1"/>
    <col min="7383" max="7383" width="13.7109375" style="88" customWidth="1"/>
    <col min="7384" max="7384" width="4.28515625" style="88" customWidth="1"/>
    <col min="7385" max="7385" width="56.140625" style="88" bestFit="1" customWidth="1"/>
    <col min="7386" max="7389" width="11.85546875" style="88" customWidth="1"/>
    <col min="7390" max="7424" width="11" style="88"/>
    <col min="7425" max="7425" width="23.5703125" style="88" bestFit="1" customWidth="1"/>
    <col min="7426" max="7426" width="4.28515625" style="88" customWidth="1"/>
    <col min="7427" max="7427" width="57.42578125" style="88" customWidth="1"/>
    <col min="7428" max="7428" width="14.85546875" style="88" bestFit="1" customWidth="1"/>
    <col min="7429" max="7429" width="13.5703125" style="88" customWidth="1"/>
    <col min="7430" max="7432" width="0" style="88" hidden="1" customWidth="1"/>
    <col min="7433" max="7433" width="11.5703125" style="88" customWidth="1"/>
    <col min="7434" max="7440" width="0" style="88" hidden="1" customWidth="1"/>
    <col min="7441" max="7441" width="15.85546875" style="88" customWidth="1"/>
    <col min="7442" max="7442" width="11.42578125" style="88" customWidth="1"/>
    <col min="7443" max="7443" width="15.28515625" style="88" customWidth="1"/>
    <col min="7444" max="7444" width="13.85546875" style="88" customWidth="1"/>
    <col min="7445" max="7638" width="11.42578125" style="88" customWidth="1"/>
    <col min="7639" max="7639" width="13.7109375" style="88" customWidth="1"/>
    <col min="7640" max="7640" width="4.28515625" style="88" customWidth="1"/>
    <col min="7641" max="7641" width="56.140625" style="88" bestFit="1" customWidth="1"/>
    <col min="7642" max="7645" width="11.85546875" style="88" customWidth="1"/>
    <col min="7646" max="7680" width="11" style="88"/>
    <col min="7681" max="7681" width="23.5703125" style="88" bestFit="1" customWidth="1"/>
    <col min="7682" max="7682" width="4.28515625" style="88" customWidth="1"/>
    <col min="7683" max="7683" width="57.42578125" style="88" customWidth="1"/>
    <col min="7684" max="7684" width="14.85546875" style="88" bestFit="1" customWidth="1"/>
    <col min="7685" max="7685" width="13.5703125" style="88" customWidth="1"/>
    <col min="7686" max="7688" width="0" style="88" hidden="1" customWidth="1"/>
    <col min="7689" max="7689" width="11.5703125" style="88" customWidth="1"/>
    <col min="7690" max="7696" width="0" style="88" hidden="1" customWidth="1"/>
    <col min="7697" max="7697" width="15.85546875" style="88" customWidth="1"/>
    <col min="7698" max="7698" width="11.42578125" style="88" customWidth="1"/>
    <col min="7699" max="7699" width="15.28515625" style="88" customWidth="1"/>
    <col min="7700" max="7700" width="13.85546875" style="88" customWidth="1"/>
    <col min="7701" max="7894" width="11.42578125" style="88" customWidth="1"/>
    <col min="7895" max="7895" width="13.7109375" style="88" customWidth="1"/>
    <col min="7896" max="7896" width="4.28515625" style="88" customWidth="1"/>
    <col min="7897" max="7897" width="56.140625" style="88" bestFit="1" customWidth="1"/>
    <col min="7898" max="7901" width="11.85546875" style="88" customWidth="1"/>
    <col min="7902" max="7936" width="11" style="88"/>
    <col min="7937" max="7937" width="23.5703125" style="88" bestFit="1" customWidth="1"/>
    <col min="7938" max="7938" width="4.28515625" style="88" customWidth="1"/>
    <col min="7939" max="7939" width="57.42578125" style="88" customWidth="1"/>
    <col min="7940" max="7940" width="14.85546875" style="88" bestFit="1" customWidth="1"/>
    <col min="7941" max="7941" width="13.5703125" style="88" customWidth="1"/>
    <col min="7942" max="7944" width="0" style="88" hidden="1" customWidth="1"/>
    <col min="7945" max="7945" width="11.5703125" style="88" customWidth="1"/>
    <col min="7946" max="7952" width="0" style="88" hidden="1" customWidth="1"/>
    <col min="7953" max="7953" width="15.85546875" style="88" customWidth="1"/>
    <col min="7954" max="7954" width="11.42578125" style="88" customWidth="1"/>
    <col min="7955" max="7955" width="15.28515625" style="88" customWidth="1"/>
    <col min="7956" max="7956" width="13.85546875" style="88" customWidth="1"/>
    <col min="7957" max="8150" width="11.42578125" style="88" customWidth="1"/>
    <col min="8151" max="8151" width="13.7109375" style="88" customWidth="1"/>
    <col min="8152" max="8152" width="4.28515625" style="88" customWidth="1"/>
    <col min="8153" max="8153" width="56.140625" style="88" bestFit="1" customWidth="1"/>
    <col min="8154" max="8157" width="11.85546875" style="88" customWidth="1"/>
    <col min="8158" max="8192" width="11" style="88"/>
    <col min="8193" max="8193" width="23.5703125" style="88" bestFit="1" customWidth="1"/>
    <col min="8194" max="8194" width="4.28515625" style="88" customWidth="1"/>
    <col min="8195" max="8195" width="57.42578125" style="88" customWidth="1"/>
    <col min="8196" max="8196" width="14.85546875" style="88" bestFit="1" customWidth="1"/>
    <col min="8197" max="8197" width="13.5703125" style="88" customWidth="1"/>
    <col min="8198" max="8200" width="0" style="88" hidden="1" customWidth="1"/>
    <col min="8201" max="8201" width="11.5703125" style="88" customWidth="1"/>
    <col min="8202" max="8208" width="0" style="88" hidden="1" customWidth="1"/>
    <col min="8209" max="8209" width="15.85546875" style="88" customWidth="1"/>
    <col min="8210" max="8210" width="11.42578125" style="88" customWidth="1"/>
    <col min="8211" max="8211" width="15.28515625" style="88" customWidth="1"/>
    <col min="8212" max="8212" width="13.85546875" style="88" customWidth="1"/>
    <col min="8213" max="8406" width="11.42578125" style="88" customWidth="1"/>
    <col min="8407" max="8407" width="13.7109375" style="88" customWidth="1"/>
    <col min="8408" max="8408" width="4.28515625" style="88" customWidth="1"/>
    <col min="8409" max="8409" width="56.140625" style="88" bestFit="1" customWidth="1"/>
    <col min="8410" max="8413" width="11.85546875" style="88" customWidth="1"/>
    <col min="8414" max="8448" width="11" style="88"/>
    <col min="8449" max="8449" width="23.5703125" style="88" bestFit="1" customWidth="1"/>
    <col min="8450" max="8450" width="4.28515625" style="88" customWidth="1"/>
    <col min="8451" max="8451" width="57.42578125" style="88" customWidth="1"/>
    <col min="8452" max="8452" width="14.85546875" style="88" bestFit="1" customWidth="1"/>
    <col min="8453" max="8453" width="13.5703125" style="88" customWidth="1"/>
    <col min="8454" max="8456" width="0" style="88" hidden="1" customWidth="1"/>
    <col min="8457" max="8457" width="11.5703125" style="88" customWidth="1"/>
    <col min="8458" max="8464" width="0" style="88" hidden="1" customWidth="1"/>
    <col min="8465" max="8465" width="15.85546875" style="88" customWidth="1"/>
    <col min="8466" max="8466" width="11.42578125" style="88" customWidth="1"/>
    <col min="8467" max="8467" width="15.28515625" style="88" customWidth="1"/>
    <col min="8468" max="8468" width="13.85546875" style="88" customWidth="1"/>
    <col min="8469" max="8662" width="11.42578125" style="88" customWidth="1"/>
    <col min="8663" max="8663" width="13.7109375" style="88" customWidth="1"/>
    <col min="8664" max="8664" width="4.28515625" style="88" customWidth="1"/>
    <col min="8665" max="8665" width="56.140625" style="88" bestFit="1" customWidth="1"/>
    <col min="8666" max="8669" width="11.85546875" style="88" customWidth="1"/>
    <col min="8670" max="8704" width="11" style="88"/>
    <col min="8705" max="8705" width="23.5703125" style="88" bestFit="1" customWidth="1"/>
    <col min="8706" max="8706" width="4.28515625" style="88" customWidth="1"/>
    <col min="8707" max="8707" width="57.42578125" style="88" customWidth="1"/>
    <col min="8708" max="8708" width="14.85546875" style="88" bestFit="1" customWidth="1"/>
    <col min="8709" max="8709" width="13.5703125" style="88" customWidth="1"/>
    <col min="8710" max="8712" width="0" style="88" hidden="1" customWidth="1"/>
    <col min="8713" max="8713" width="11.5703125" style="88" customWidth="1"/>
    <col min="8714" max="8720" width="0" style="88" hidden="1" customWidth="1"/>
    <col min="8721" max="8721" width="15.85546875" style="88" customWidth="1"/>
    <col min="8722" max="8722" width="11.42578125" style="88" customWidth="1"/>
    <col min="8723" max="8723" width="15.28515625" style="88" customWidth="1"/>
    <col min="8724" max="8724" width="13.85546875" style="88" customWidth="1"/>
    <col min="8725" max="8918" width="11.42578125" style="88" customWidth="1"/>
    <col min="8919" max="8919" width="13.7109375" style="88" customWidth="1"/>
    <col min="8920" max="8920" width="4.28515625" style="88" customWidth="1"/>
    <col min="8921" max="8921" width="56.140625" style="88" bestFit="1" customWidth="1"/>
    <col min="8922" max="8925" width="11.85546875" style="88" customWidth="1"/>
    <col min="8926" max="8960" width="11" style="88"/>
    <col min="8961" max="8961" width="23.5703125" style="88" bestFit="1" customWidth="1"/>
    <col min="8962" max="8962" width="4.28515625" style="88" customWidth="1"/>
    <col min="8963" max="8963" width="57.42578125" style="88" customWidth="1"/>
    <col min="8964" max="8964" width="14.85546875" style="88" bestFit="1" customWidth="1"/>
    <col min="8965" max="8965" width="13.5703125" style="88" customWidth="1"/>
    <col min="8966" max="8968" width="0" style="88" hidden="1" customWidth="1"/>
    <col min="8969" max="8969" width="11.5703125" style="88" customWidth="1"/>
    <col min="8970" max="8976" width="0" style="88" hidden="1" customWidth="1"/>
    <col min="8977" max="8977" width="15.85546875" style="88" customWidth="1"/>
    <col min="8978" max="8978" width="11.42578125" style="88" customWidth="1"/>
    <col min="8979" max="8979" width="15.28515625" style="88" customWidth="1"/>
    <col min="8980" max="8980" width="13.85546875" style="88" customWidth="1"/>
    <col min="8981" max="9174" width="11.42578125" style="88" customWidth="1"/>
    <col min="9175" max="9175" width="13.7109375" style="88" customWidth="1"/>
    <col min="9176" max="9176" width="4.28515625" style="88" customWidth="1"/>
    <col min="9177" max="9177" width="56.140625" style="88" bestFit="1" customWidth="1"/>
    <col min="9178" max="9181" width="11.85546875" style="88" customWidth="1"/>
    <col min="9182" max="9216" width="11" style="88"/>
    <col min="9217" max="9217" width="23.5703125" style="88" bestFit="1" customWidth="1"/>
    <col min="9218" max="9218" width="4.28515625" style="88" customWidth="1"/>
    <col min="9219" max="9219" width="57.42578125" style="88" customWidth="1"/>
    <col min="9220" max="9220" width="14.85546875" style="88" bestFit="1" customWidth="1"/>
    <col min="9221" max="9221" width="13.5703125" style="88" customWidth="1"/>
    <col min="9222" max="9224" width="0" style="88" hidden="1" customWidth="1"/>
    <col min="9225" max="9225" width="11.5703125" style="88" customWidth="1"/>
    <col min="9226" max="9232" width="0" style="88" hidden="1" customWidth="1"/>
    <col min="9233" max="9233" width="15.85546875" style="88" customWidth="1"/>
    <col min="9234" max="9234" width="11.42578125" style="88" customWidth="1"/>
    <col min="9235" max="9235" width="15.28515625" style="88" customWidth="1"/>
    <col min="9236" max="9236" width="13.85546875" style="88" customWidth="1"/>
    <col min="9237" max="9430" width="11.42578125" style="88" customWidth="1"/>
    <col min="9431" max="9431" width="13.7109375" style="88" customWidth="1"/>
    <col min="9432" max="9432" width="4.28515625" style="88" customWidth="1"/>
    <col min="9433" max="9433" width="56.140625" style="88" bestFit="1" customWidth="1"/>
    <col min="9434" max="9437" width="11.85546875" style="88" customWidth="1"/>
    <col min="9438" max="9472" width="11" style="88"/>
    <col min="9473" max="9473" width="23.5703125" style="88" bestFit="1" customWidth="1"/>
    <col min="9474" max="9474" width="4.28515625" style="88" customWidth="1"/>
    <col min="9475" max="9475" width="57.42578125" style="88" customWidth="1"/>
    <col min="9476" max="9476" width="14.85546875" style="88" bestFit="1" customWidth="1"/>
    <col min="9477" max="9477" width="13.5703125" style="88" customWidth="1"/>
    <col min="9478" max="9480" width="0" style="88" hidden="1" customWidth="1"/>
    <col min="9481" max="9481" width="11.5703125" style="88" customWidth="1"/>
    <col min="9482" max="9488" width="0" style="88" hidden="1" customWidth="1"/>
    <col min="9489" max="9489" width="15.85546875" style="88" customWidth="1"/>
    <col min="9490" max="9490" width="11.42578125" style="88" customWidth="1"/>
    <col min="9491" max="9491" width="15.28515625" style="88" customWidth="1"/>
    <col min="9492" max="9492" width="13.85546875" style="88" customWidth="1"/>
    <col min="9493" max="9686" width="11.42578125" style="88" customWidth="1"/>
    <col min="9687" max="9687" width="13.7109375" style="88" customWidth="1"/>
    <col min="9688" max="9688" width="4.28515625" style="88" customWidth="1"/>
    <col min="9689" max="9689" width="56.140625" style="88" bestFit="1" customWidth="1"/>
    <col min="9690" max="9693" width="11.85546875" style="88" customWidth="1"/>
    <col min="9694" max="9728" width="11" style="88"/>
    <col min="9729" max="9729" width="23.5703125" style="88" bestFit="1" customWidth="1"/>
    <col min="9730" max="9730" width="4.28515625" style="88" customWidth="1"/>
    <col min="9731" max="9731" width="57.42578125" style="88" customWidth="1"/>
    <col min="9732" max="9732" width="14.85546875" style="88" bestFit="1" customWidth="1"/>
    <col min="9733" max="9733" width="13.5703125" style="88" customWidth="1"/>
    <col min="9734" max="9736" width="0" style="88" hidden="1" customWidth="1"/>
    <col min="9737" max="9737" width="11.5703125" style="88" customWidth="1"/>
    <col min="9738" max="9744" width="0" style="88" hidden="1" customWidth="1"/>
    <col min="9745" max="9745" width="15.85546875" style="88" customWidth="1"/>
    <col min="9746" max="9746" width="11.42578125" style="88" customWidth="1"/>
    <col min="9747" max="9747" width="15.28515625" style="88" customWidth="1"/>
    <col min="9748" max="9748" width="13.85546875" style="88" customWidth="1"/>
    <col min="9749" max="9942" width="11.42578125" style="88" customWidth="1"/>
    <col min="9943" max="9943" width="13.7109375" style="88" customWidth="1"/>
    <col min="9944" max="9944" width="4.28515625" style="88" customWidth="1"/>
    <col min="9945" max="9945" width="56.140625" style="88" bestFit="1" customWidth="1"/>
    <col min="9946" max="9949" width="11.85546875" style="88" customWidth="1"/>
    <col min="9950" max="9984" width="11" style="88"/>
    <col min="9985" max="9985" width="23.5703125" style="88" bestFit="1" customWidth="1"/>
    <col min="9986" max="9986" width="4.28515625" style="88" customWidth="1"/>
    <col min="9987" max="9987" width="57.42578125" style="88" customWidth="1"/>
    <col min="9988" max="9988" width="14.85546875" style="88" bestFit="1" customWidth="1"/>
    <col min="9989" max="9989" width="13.5703125" style="88" customWidth="1"/>
    <col min="9990" max="9992" width="0" style="88" hidden="1" customWidth="1"/>
    <col min="9993" max="9993" width="11.5703125" style="88" customWidth="1"/>
    <col min="9994" max="10000" width="0" style="88" hidden="1" customWidth="1"/>
    <col min="10001" max="10001" width="15.85546875" style="88" customWidth="1"/>
    <col min="10002" max="10002" width="11.42578125" style="88" customWidth="1"/>
    <col min="10003" max="10003" width="15.28515625" style="88" customWidth="1"/>
    <col min="10004" max="10004" width="13.85546875" style="88" customWidth="1"/>
    <col min="10005" max="10198" width="11.42578125" style="88" customWidth="1"/>
    <col min="10199" max="10199" width="13.7109375" style="88" customWidth="1"/>
    <col min="10200" max="10200" width="4.28515625" style="88" customWidth="1"/>
    <col min="10201" max="10201" width="56.140625" style="88" bestFit="1" customWidth="1"/>
    <col min="10202" max="10205" width="11.85546875" style="88" customWidth="1"/>
    <col min="10206" max="10240" width="11" style="88"/>
    <col min="10241" max="10241" width="23.5703125" style="88" bestFit="1" customWidth="1"/>
    <col min="10242" max="10242" width="4.28515625" style="88" customWidth="1"/>
    <col min="10243" max="10243" width="57.42578125" style="88" customWidth="1"/>
    <col min="10244" max="10244" width="14.85546875" style="88" bestFit="1" customWidth="1"/>
    <col min="10245" max="10245" width="13.5703125" style="88" customWidth="1"/>
    <col min="10246" max="10248" width="0" style="88" hidden="1" customWidth="1"/>
    <col min="10249" max="10249" width="11.5703125" style="88" customWidth="1"/>
    <col min="10250" max="10256" width="0" style="88" hidden="1" customWidth="1"/>
    <col min="10257" max="10257" width="15.85546875" style="88" customWidth="1"/>
    <col min="10258" max="10258" width="11.42578125" style="88" customWidth="1"/>
    <col min="10259" max="10259" width="15.28515625" style="88" customWidth="1"/>
    <col min="10260" max="10260" width="13.85546875" style="88" customWidth="1"/>
    <col min="10261" max="10454" width="11.42578125" style="88" customWidth="1"/>
    <col min="10455" max="10455" width="13.7109375" style="88" customWidth="1"/>
    <col min="10456" max="10456" width="4.28515625" style="88" customWidth="1"/>
    <col min="10457" max="10457" width="56.140625" style="88" bestFit="1" customWidth="1"/>
    <col min="10458" max="10461" width="11.85546875" style="88" customWidth="1"/>
    <col min="10462" max="10496" width="11" style="88"/>
    <col min="10497" max="10497" width="23.5703125" style="88" bestFit="1" customWidth="1"/>
    <col min="10498" max="10498" width="4.28515625" style="88" customWidth="1"/>
    <col min="10499" max="10499" width="57.42578125" style="88" customWidth="1"/>
    <col min="10500" max="10500" width="14.85546875" style="88" bestFit="1" customWidth="1"/>
    <col min="10501" max="10501" width="13.5703125" style="88" customWidth="1"/>
    <col min="10502" max="10504" width="0" style="88" hidden="1" customWidth="1"/>
    <col min="10505" max="10505" width="11.5703125" style="88" customWidth="1"/>
    <col min="10506" max="10512" width="0" style="88" hidden="1" customWidth="1"/>
    <col min="10513" max="10513" width="15.85546875" style="88" customWidth="1"/>
    <col min="10514" max="10514" width="11.42578125" style="88" customWidth="1"/>
    <col min="10515" max="10515" width="15.28515625" style="88" customWidth="1"/>
    <col min="10516" max="10516" width="13.85546875" style="88" customWidth="1"/>
    <col min="10517" max="10710" width="11.42578125" style="88" customWidth="1"/>
    <col min="10711" max="10711" width="13.7109375" style="88" customWidth="1"/>
    <col min="10712" max="10712" width="4.28515625" style="88" customWidth="1"/>
    <col min="10713" max="10713" width="56.140625" style="88" bestFit="1" customWidth="1"/>
    <col min="10714" max="10717" width="11.85546875" style="88" customWidth="1"/>
    <col min="10718" max="10752" width="11" style="88"/>
    <col min="10753" max="10753" width="23.5703125" style="88" bestFit="1" customWidth="1"/>
    <col min="10754" max="10754" width="4.28515625" style="88" customWidth="1"/>
    <col min="10755" max="10755" width="57.42578125" style="88" customWidth="1"/>
    <col min="10756" max="10756" width="14.85546875" style="88" bestFit="1" customWidth="1"/>
    <col min="10757" max="10757" width="13.5703125" style="88" customWidth="1"/>
    <col min="10758" max="10760" width="0" style="88" hidden="1" customWidth="1"/>
    <col min="10761" max="10761" width="11.5703125" style="88" customWidth="1"/>
    <col min="10762" max="10768" width="0" style="88" hidden="1" customWidth="1"/>
    <col min="10769" max="10769" width="15.85546875" style="88" customWidth="1"/>
    <col min="10770" max="10770" width="11.42578125" style="88" customWidth="1"/>
    <col min="10771" max="10771" width="15.28515625" style="88" customWidth="1"/>
    <col min="10772" max="10772" width="13.85546875" style="88" customWidth="1"/>
    <col min="10773" max="10966" width="11.42578125" style="88" customWidth="1"/>
    <col min="10967" max="10967" width="13.7109375" style="88" customWidth="1"/>
    <col min="10968" max="10968" width="4.28515625" style="88" customWidth="1"/>
    <col min="10969" max="10969" width="56.140625" style="88" bestFit="1" customWidth="1"/>
    <col min="10970" max="10973" width="11.85546875" style="88" customWidth="1"/>
    <col min="10974" max="11008" width="11" style="88"/>
    <col min="11009" max="11009" width="23.5703125" style="88" bestFit="1" customWidth="1"/>
    <col min="11010" max="11010" width="4.28515625" style="88" customWidth="1"/>
    <col min="11011" max="11011" width="57.42578125" style="88" customWidth="1"/>
    <col min="11012" max="11012" width="14.85546875" style="88" bestFit="1" customWidth="1"/>
    <col min="11013" max="11013" width="13.5703125" style="88" customWidth="1"/>
    <col min="11014" max="11016" width="0" style="88" hidden="1" customWidth="1"/>
    <col min="11017" max="11017" width="11.5703125" style="88" customWidth="1"/>
    <col min="11018" max="11024" width="0" style="88" hidden="1" customWidth="1"/>
    <col min="11025" max="11025" width="15.85546875" style="88" customWidth="1"/>
    <col min="11026" max="11026" width="11.42578125" style="88" customWidth="1"/>
    <col min="11027" max="11027" width="15.28515625" style="88" customWidth="1"/>
    <col min="11028" max="11028" width="13.85546875" style="88" customWidth="1"/>
    <col min="11029" max="11222" width="11.42578125" style="88" customWidth="1"/>
    <col min="11223" max="11223" width="13.7109375" style="88" customWidth="1"/>
    <col min="11224" max="11224" width="4.28515625" style="88" customWidth="1"/>
    <col min="11225" max="11225" width="56.140625" style="88" bestFit="1" customWidth="1"/>
    <col min="11226" max="11229" width="11.85546875" style="88" customWidth="1"/>
    <col min="11230" max="11264" width="11" style="88"/>
    <col min="11265" max="11265" width="23.5703125" style="88" bestFit="1" customWidth="1"/>
    <col min="11266" max="11266" width="4.28515625" style="88" customWidth="1"/>
    <col min="11267" max="11267" width="57.42578125" style="88" customWidth="1"/>
    <col min="11268" max="11268" width="14.85546875" style="88" bestFit="1" customWidth="1"/>
    <col min="11269" max="11269" width="13.5703125" style="88" customWidth="1"/>
    <col min="11270" max="11272" width="0" style="88" hidden="1" customWidth="1"/>
    <col min="11273" max="11273" width="11.5703125" style="88" customWidth="1"/>
    <col min="11274" max="11280" width="0" style="88" hidden="1" customWidth="1"/>
    <col min="11281" max="11281" width="15.85546875" style="88" customWidth="1"/>
    <col min="11282" max="11282" width="11.42578125" style="88" customWidth="1"/>
    <col min="11283" max="11283" width="15.28515625" style="88" customWidth="1"/>
    <col min="11284" max="11284" width="13.85546875" style="88" customWidth="1"/>
    <col min="11285" max="11478" width="11.42578125" style="88" customWidth="1"/>
    <col min="11479" max="11479" width="13.7109375" style="88" customWidth="1"/>
    <col min="11480" max="11480" width="4.28515625" style="88" customWidth="1"/>
    <col min="11481" max="11481" width="56.140625" style="88" bestFit="1" customWidth="1"/>
    <col min="11482" max="11485" width="11.85546875" style="88" customWidth="1"/>
    <col min="11486" max="11520" width="11" style="88"/>
    <col min="11521" max="11521" width="23.5703125" style="88" bestFit="1" customWidth="1"/>
    <col min="11522" max="11522" width="4.28515625" style="88" customWidth="1"/>
    <col min="11523" max="11523" width="57.42578125" style="88" customWidth="1"/>
    <col min="11524" max="11524" width="14.85546875" style="88" bestFit="1" customWidth="1"/>
    <col min="11525" max="11525" width="13.5703125" style="88" customWidth="1"/>
    <col min="11526" max="11528" width="0" style="88" hidden="1" customWidth="1"/>
    <col min="11529" max="11529" width="11.5703125" style="88" customWidth="1"/>
    <col min="11530" max="11536" width="0" style="88" hidden="1" customWidth="1"/>
    <col min="11537" max="11537" width="15.85546875" style="88" customWidth="1"/>
    <col min="11538" max="11538" width="11.42578125" style="88" customWidth="1"/>
    <col min="11539" max="11539" width="15.28515625" style="88" customWidth="1"/>
    <col min="11540" max="11540" width="13.85546875" style="88" customWidth="1"/>
    <col min="11541" max="11734" width="11.42578125" style="88" customWidth="1"/>
    <col min="11735" max="11735" width="13.7109375" style="88" customWidth="1"/>
    <col min="11736" max="11736" width="4.28515625" style="88" customWidth="1"/>
    <col min="11737" max="11737" width="56.140625" style="88" bestFit="1" customWidth="1"/>
    <col min="11738" max="11741" width="11.85546875" style="88" customWidth="1"/>
    <col min="11742" max="11776" width="11" style="88"/>
    <col min="11777" max="11777" width="23.5703125" style="88" bestFit="1" customWidth="1"/>
    <col min="11778" max="11778" width="4.28515625" style="88" customWidth="1"/>
    <col min="11779" max="11779" width="57.42578125" style="88" customWidth="1"/>
    <col min="11780" max="11780" width="14.85546875" style="88" bestFit="1" customWidth="1"/>
    <col min="11781" max="11781" width="13.5703125" style="88" customWidth="1"/>
    <col min="11782" max="11784" width="0" style="88" hidden="1" customWidth="1"/>
    <col min="11785" max="11785" width="11.5703125" style="88" customWidth="1"/>
    <col min="11786" max="11792" width="0" style="88" hidden="1" customWidth="1"/>
    <col min="11793" max="11793" width="15.85546875" style="88" customWidth="1"/>
    <col min="11794" max="11794" width="11.42578125" style="88" customWidth="1"/>
    <col min="11795" max="11795" width="15.28515625" style="88" customWidth="1"/>
    <col min="11796" max="11796" width="13.85546875" style="88" customWidth="1"/>
    <col min="11797" max="11990" width="11.42578125" style="88" customWidth="1"/>
    <col min="11991" max="11991" width="13.7109375" style="88" customWidth="1"/>
    <col min="11992" max="11992" width="4.28515625" style="88" customWidth="1"/>
    <col min="11993" max="11993" width="56.140625" style="88" bestFit="1" customWidth="1"/>
    <col min="11994" max="11997" width="11.85546875" style="88" customWidth="1"/>
    <col min="11998" max="12032" width="11" style="88"/>
    <col min="12033" max="12033" width="23.5703125" style="88" bestFit="1" customWidth="1"/>
    <col min="12034" max="12034" width="4.28515625" style="88" customWidth="1"/>
    <col min="12035" max="12035" width="57.42578125" style="88" customWidth="1"/>
    <col min="12036" max="12036" width="14.85546875" style="88" bestFit="1" customWidth="1"/>
    <col min="12037" max="12037" width="13.5703125" style="88" customWidth="1"/>
    <col min="12038" max="12040" width="0" style="88" hidden="1" customWidth="1"/>
    <col min="12041" max="12041" width="11.5703125" style="88" customWidth="1"/>
    <col min="12042" max="12048" width="0" style="88" hidden="1" customWidth="1"/>
    <col min="12049" max="12049" width="15.85546875" style="88" customWidth="1"/>
    <col min="12050" max="12050" width="11.42578125" style="88" customWidth="1"/>
    <col min="12051" max="12051" width="15.28515625" style="88" customWidth="1"/>
    <col min="12052" max="12052" width="13.85546875" style="88" customWidth="1"/>
    <col min="12053" max="12246" width="11.42578125" style="88" customWidth="1"/>
    <col min="12247" max="12247" width="13.7109375" style="88" customWidth="1"/>
    <col min="12248" max="12248" width="4.28515625" style="88" customWidth="1"/>
    <col min="12249" max="12249" width="56.140625" style="88" bestFit="1" customWidth="1"/>
    <col min="12250" max="12253" width="11.85546875" style="88" customWidth="1"/>
    <col min="12254" max="12288" width="11" style="88"/>
    <col min="12289" max="12289" width="23.5703125" style="88" bestFit="1" customWidth="1"/>
    <col min="12290" max="12290" width="4.28515625" style="88" customWidth="1"/>
    <col min="12291" max="12291" width="57.42578125" style="88" customWidth="1"/>
    <col min="12292" max="12292" width="14.85546875" style="88" bestFit="1" customWidth="1"/>
    <col min="12293" max="12293" width="13.5703125" style="88" customWidth="1"/>
    <col min="12294" max="12296" width="0" style="88" hidden="1" customWidth="1"/>
    <col min="12297" max="12297" width="11.5703125" style="88" customWidth="1"/>
    <col min="12298" max="12304" width="0" style="88" hidden="1" customWidth="1"/>
    <col min="12305" max="12305" width="15.85546875" style="88" customWidth="1"/>
    <col min="12306" max="12306" width="11.42578125" style="88" customWidth="1"/>
    <col min="12307" max="12307" width="15.28515625" style="88" customWidth="1"/>
    <col min="12308" max="12308" width="13.85546875" style="88" customWidth="1"/>
    <col min="12309" max="12502" width="11.42578125" style="88" customWidth="1"/>
    <col min="12503" max="12503" width="13.7109375" style="88" customWidth="1"/>
    <col min="12504" max="12504" width="4.28515625" style="88" customWidth="1"/>
    <col min="12505" max="12505" width="56.140625" style="88" bestFit="1" customWidth="1"/>
    <col min="12506" max="12509" width="11.85546875" style="88" customWidth="1"/>
    <col min="12510" max="12544" width="11" style="88"/>
    <col min="12545" max="12545" width="23.5703125" style="88" bestFit="1" customWidth="1"/>
    <col min="12546" max="12546" width="4.28515625" style="88" customWidth="1"/>
    <col min="12547" max="12547" width="57.42578125" style="88" customWidth="1"/>
    <col min="12548" max="12548" width="14.85546875" style="88" bestFit="1" customWidth="1"/>
    <col min="12549" max="12549" width="13.5703125" style="88" customWidth="1"/>
    <col min="12550" max="12552" width="0" style="88" hidden="1" customWidth="1"/>
    <col min="12553" max="12553" width="11.5703125" style="88" customWidth="1"/>
    <col min="12554" max="12560" width="0" style="88" hidden="1" customWidth="1"/>
    <col min="12561" max="12561" width="15.85546875" style="88" customWidth="1"/>
    <col min="12562" max="12562" width="11.42578125" style="88" customWidth="1"/>
    <col min="12563" max="12563" width="15.28515625" style="88" customWidth="1"/>
    <col min="12564" max="12564" width="13.85546875" style="88" customWidth="1"/>
    <col min="12565" max="12758" width="11.42578125" style="88" customWidth="1"/>
    <col min="12759" max="12759" width="13.7109375" style="88" customWidth="1"/>
    <col min="12760" max="12760" width="4.28515625" style="88" customWidth="1"/>
    <col min="12761" max="12761" width="56.140625" style="88" bestFit="1" customWidth="1"/>
    <col min="12762" max="12765" width="11.85546875" style="88" customWidth="1"/>
    <col min="12766" max="12800" width="11" style="88"/>
    <col min="12801" max="12801" width="23.5703125" style="88" bestFit="1" customWidth="1"/>
    <col min="12802" max="12802" width="4.28515625" style="88" customWidth="1"/>
    <col min="12803" max="12803" width="57.42578125" style="88" customWidth="1"/>
    <col min="12804" max="12804" width="14.85546875" style="88" bestFit="1" customWidth="1"/>
    <col min="12805" max="12805" width="13.5703125" style="88" customWidth="1"/>
    <col min="12806" max="12808" width="0" style="88" hidden="1" customWidth="1"/>
    <col min="12809" max="12809" width="11.5703125" style="88" customWidth="1"/>
    <col min="12810" max="12816" width="0" style="88" hidden="1" customWidth="1"/>
    <col min="12817" max="12817" width="15.85546875" style="88" customWidth="1"/>
    <col min="12818" max="12818" width="11.42578125" style="88" customWidth="1"/>
    <col min="12819" max="12819" width="15.28515625" style="88" customWidth="1"/>
    <col min="12820" max="12820" width="13.85546875" style="88" customWidth="1"/>
    <col min="12821" max="13014" width="11.42578125" style="88" customWidth="1"/>
    <col min="13015" max="13015" width="13.7109375" style="88" customWidth="1"/>
    <col min="13016" max="13016" width="4.28515625" style="88" customWidth="1"/>
    <col min="13017" max="13017" width="56.140625" style="88" bestFit="1" customWidth="1"/>
    <col min="13018" max="13021" width="11.85546875" style="88" customWidth="1"/>
    <col min="13022" max="13056" width="11" style="88"/>
    <col min="13057" max="13057" width="23.5703125" style="88" bestFit="1" customWidth="1"/>
    <col min="13058" max="13058" width="4.28515625" style="88" customWidth="1"/>
    <col min="13059" max="13059" width="57.42578125" style="88" customWidth="1"/>
    <col min="13060" max="13060" width="14.85546875" style="88" bestFit="1" customWidth="1"/>
    <col min="13061" max="13061" width="13.5703125" style="88" customWidth="1"/>
    <col min="13062" max="13064" width="0" style="88" hidden="1" customWidth="1"/>
    <col min="13065" max="13065" width="11.5703125" style="88" customWidth="1"/>
    <col min="13066" max="13072" width="0" style="88" hidden="1" customWidth="1"/>
    <col min="13073" max="13073" width="15.85546875" style="88" customWidth="1"/>
    <col min="13074" max="13074" width="11.42578125" style="88" customWidth="1"/>
    <col min="13075" max="13075" width="15.28515625" style="88" customWidth="1"/>
    <col min="13076" max="13076" width="13.85546875" style="88" customWidth="1"/>
    <col min="13077" max="13270" width="11.42578125" style="88" customWidth="1"/>
    <col min="13271" max="13271" width="13.7109375" style="88" customWidth="1"/>
    <col min="13272" max="13272" width="4.28515625" style="88" customWidth="1"/>
    <col min="13273" max="13273" width="56.140625" style="88" bestFit="1" customWidth="1"/>
    <col min="13274" max="13277" width="11.85546875" style="88" customWidth="1"/>
    <col min="13278" max="13312" width="11" style="88"/>
    <col min="13313" max="13313" width="23.5703125" style="88" bestFit="1" customWidth="1"/>
    <col min="13314" max="13314" width="4.28515625" style="88" customWidth="1"/>
    <col min="13315" max="13315" width="57.42578125" style="88" customWidth="1"/>
    <col min="13316" max="13316" width="14.85546875" style="88" bestFit="1" customWidth="1"/>
    <col min="13317" max="13317" width="13.5703125" style="88" customWidth="1"/>
    <col min="13318" max="13320" width="0" style="88" hidden="1" customWidth="1"/>
    <col min="13321" max="13321" width="11.5703125" style="88" customWidth="1"/>
    <col min="13322" max="13328" width="0" style="88" hidden="1" customWidth="1"/>
    <col min="13329" max="13329" width="15.85546875" style="88" customWidth="1"/>
    <col min="13330" max="13330" width="11.42578125" style="88" customWidth="1"/>
    <col min="13331" max="13331" width="15.28515625" style="88" customWidth="1"/>
    <col min="13332" max="13332" width="13.85546875" style="88" customWidth="1"/>
    <col min="13333" max="13526" width="11.42578125" style="88" customWidth="1"/>
    <col min="13527" max="13527" width="13.7109375" style="88" customWidth="1"/>
    <col min="13528" max="13528" width="4.28515625" style="88" customWidth="1"/>
    <col min="13529" max="13529" width="56.140625" style="88" bestFit="1" customWidth="1"/>
    <col min="13530" max="13533" width="11.85546875" style="88" customWidth="1"/>
    <col min="13534" max="13568" width="11" style="88"/>
    <col min="13569" max="13569" width="23.5703125" style="88" bestFit="1" customWidth="1"/>
    <col min="13570" max="13570" width="4.28515625" style="88" customWidth="1"/>
    <col min="13571" max="13571" width="57.42578125" style="88" customWidth="1"/>
    <col min="13572" max="13572" width="14.85546875" style="88" bestFit="1" customWidth="1"/>
    <col min="13573" max="13573" width="13.5703125" style="88" customWidth="1"/>
    <col min="13574" max="13576" width="0" style="88" hidden="1" customWidth="1"/>
    <col min="13577" max="13577" width="11.5703125" style="88" customWidth="1"/>
    <col min="13578" max="13584" width="0" style="88" hidden="1" customWidth="1"/>
    <col min="13585" max="13585" width="15.85546875" style="88" customWidth="1"/>
    <col min="13586" max="13586" width="11.42578125" style="88" customWidth="1"/>
    <col min="13587" max="13587" width="15.28515625" style="88" customWidth="1"/>
    <col min="13588" max="13588" width="13.85546875" style="88" customWidth="1"/>
    <col min="13589" max="13782" width="11.42578125" style="88" customWidth="1"/>
    <col min="13783" max="13783" width="13.7109375" style="88" customWidth="1"/>
    <col min="13784" max="13784" width="4.28515625" style="88" customWidth="1"/>
    <col min="13785" max="13785" width="56.140625" style="88" bestFit="1" customWidth="1"/>
    <col min="13786" max="13789" width="11.85546875" style="88" customWidth="1"/>
    <col min="13790" max="13824" width="11" style="88"/>
    <col min="13825" max="13825" width="23.5703125" style="88" bestFit="1" customWidth="1"/>
    <col min="13826" max="13826" width="4.28515625" style="88" customWidth="1"/>
    <col min="13827" max="13827" width="57.42578125" style="88" customWidth="1"/>
    <col min="13828" max="13828" width="14.85546875" style="88" bestFit="1" customWidth="1"/>
    <col min="13829" max="13829" width="13.5703125" style="88" customWidth="1"/>
    <col min="13830" max="13832" width="0" style="88" hidden="1" customWidth="1"/>
    <col min="13833" max="13833" width="11.5703125" style="88" customWidth="1"/>
    <col min="13834" max="13840" width="0" style="88" hidden="1" customWidth="1"/>
    <col min="13841" max="13841" width="15.85546875" style="88" customWidth="1"/>
    <col min="13842" max="13842" width="11.42578125" style="88" customWidth="1"/>
    <col min="13843" max="13843" width="15.28515625" style="88" customWidth="1"/>
    <col min="13844" max="13844" width="13.85546875" style="88" customWidth="1"/>
    <col min="13845" max="14038" width="11.42578125" style="88" customWidth="1"/>
    <col min="14039" max="14039" width="13.7109375" style="88" customWidth="1"/>
    <col min="14040" max="14040" width="4.28515625" style="88" customWidth="1"/>
    <col min="14041" max="14041" width="56.140625" style="88" bestFit="1" customWidth="1"/>
    <col min="14042" max="14045" width="11.85546875" style="88" customWidth="1"/>
    <col min="14046" max="14080" width="11" style="88"/>
    <col min="14081" max="14081" width="23.5703125" style="88" bestFit="1" customWidth="1"/>
    <col min="14082" max="14082" width="4.28515625" style="88" customWidth="1"/>
    <col min="14083" max="14083" width="57.42578125" style="88" customWidth="1"/>
    <col min="14084" max="14084" width="14.85546875" style="88" bestFit="1" customWidth="1"/>
    <col min="14085" max="14085" width="13.5703125" style="88" customWidth="1"/>
    <col min="14086" max="14088" width="0" style="88" hidden="1" customWidth="1"/>
    <col min="14089" max="14089" width="11.5703125" style="88" customWidth="1"/>
    <col min="14090" max="14096" width="0" style="88" hidden="1" customWidth="1"/>
    <col min="14097" max="14097" width="15.85546875" style="88" customWidth="1"/>
    <col min="14098" max="14098" width="11.42578125" style="88" customWidth="1"/>
    <col min="14099" max="14099" width="15.28515625" style="88" customWidth="1"/>
    <col min="14100" max="14100" width="13.85546875" style="88" customWidth="1"/>
    <col min="14101" max="14294" width="11.42578125" style="88" customWidth="1"/>
    <col min="14295" max="14295" width="13.7109375" style="88" customWidth="1"/>
    <col min="14296" max="14296" width="4.28515625" style="88" customWidth="1"/>
    <col min="14297" max="14297" width="56.140625" style="88" bestFit="1" customWidth="1"/>
    <col min="14298" max="14301" width="11.85546875" style="88" customWidth="1"/>
    <col min="14302" max="14336" width="11" style="88"/>
    <col min="14337" max="14337" width="23.5703125" style="88" bestFit="1" customWidth="1"/>
    <col min="14338" max="14338" width="4.28515625" style="88" customWidth="1"/>
    <col min="14339" max="14339" width="57.42578125" style="88" customWidth="1"/>
    <col min="14340" max="14340" width="14.85546875" style="88" bestFit="1" customWidth="1"/>
    <col min="14341" max="14341" width="13.5703125" style="88" customWidth="1"/>
    <col min="14342" max="14344" width="0" style="88" hidden="1" customWidth="1"/>
    <col min="14345" max="14345" width="11.5703125" style="88" customWidth="1"/>
    <col min="14346" max="14352" width="0" style="88" hidden="1" customWidth="1"/>
    <col min="14353" max="14353" width="15.85546875" style="88" customWidth="1"/>
    <col min="14354" max="14354" width="11.42578125" style="88" customWidth="1"/>
    <col min="14355" max="14355" width="15.28515625" style="88" customWidth="1"/>
    <col min="14356" max="14356" width="13.85546875" style="88" customWidth="1"/>
    <col min="14357" max="14550" width="11.42578125" style="88" customWidth="1"/>
    <col min="14551" max="14551" width="13.7109375" style="88" customWidth="1"/>
    <col min="14552" max="14552" width="4.28515625" style="88" customWidth="1"/>
    <col min="14553" max="14553" width="56.140625" style="88" bestFit="1" customWidth="1"/>
    <col min="14554" max="14557" width="11.85546875" style="88" customWidth="1"/>
    <col min="14558" max="14592" width="11" style="88"/>
    <col min="14593" max="14593" width="23.5703125" style="88" bestFit="1" customWidth="1"/>
    <col min="14594" max="14594" width="4.28515625" style="88" customWidth="1"/>
    <col min="14595" max="14595" width="57.42578125" style="88" customWidth="1"/>
    <col min="14596" max="14596" width="14.85546875" style="88" bestFit="1" customWidth="1"/>
    <col min="14597" max="14597" width="13.5703125" style="88" customWidth="1"/>
    <col min="14598" max="14600" width="0" style="88" hidden="1" customWidth="1"/>
    <col min="14601" max="14601" width="11.5703125" style="88" customWidth="1"/>
    <col min="14602" max="14608" width="0" style="88" hidden="1" customWidth="1"/>
    <col min="14609" max="14609" width="15.85546875" style="88" customWidth="1"/>
    <col min="14610" max="14610" width="11.42578125" style="88" customWidth="1"/>
    <col min="14611" max="14611" width="15.28515625" style="88" customWidth="1"/>
    <col min="14612" max="14612" width="13.85546875" style="88" customWidth="1"/>
    <col min="14613" max="14806" width="11.42578125" style="88" customWidth="1"/>
    <col min="14807" max="14807" width="13.7109375" style="88" customWidth="1"/>
    <col min="14808" max="14808" width="4.28515625" style="88" customWidth="1"/>
    <col min="14809" max="14809" width="56.140625" style="88" bestFit="1" customWidth="1"/>
    <col min="14810" max="14813" width="11.85546875" style="88" customWidth="1"/>
    <col min="14814" max="14848" width="11" style="88"/>
    <col min="14849" max="14849" width="23.5703125" style="88" bestFit="1" customWidth="1"/>
    <col min="14850" max="14850" width="4.28515625" style="88" customWidth="1"/>
    <col min="14851" max="14851" width="57.42578125" style="88" customWidth="1"/>
    <col min="14852" max="14852" width="14.85546875" style="88" bestFit="1" customWidth="1"/>
    <col min="14853" max="14853" width="13.5703125" style="88" customWidth="1"/>
    <col min="14854" max="14856" width="0" style="88" hidden="1" customWidth="1"/>
    <col min="14857" max="14857" width="11.5703125" style="88" customWidth="1"/>
    <col min="14858" max="14864" width="0" style="88" hidden="1" customWidth="1"/>
    <col min="14865" max="14865" width="15.85546875" style="88" customWidth="1"/>
    <col min="14866" max="14866" width="11.42578125" style="88" customWidth="1"/>
    <col min="14867" max="14867" width="15.28515625" style="88" customWidth="1"/>
    <col min="14868" max="14868" width="13.85546875" style="88" customWidth="1"/>
    <col min="14869" max="15062" width="11.42578125" style="88" customWidth="1"/>
    <col min="15063" max="15063" width="13.7109375" style="88" customWidth="1"/>
    <col min="15064" max="15064" width="4.28515625" style="88" customWidth="1"/>
    <col min="15065" max="15065" width="56.140625" style="88" bestFit="1" customWidth="1"/>
    <col min="15066" max="15069" width="11.85546875" style="88" customWidth="1"/>
    <col min="15070" max="15104" width="11" style="88"/>
    <col min="15105" max="15105" width="23.5703125" style="88" bestFit="1" customWidth="1"/>
    <col min="15106" max="15106" width="4.28515625" style="88" customWidth="1"/>
    <col min="15107" max="15107" width="57.42578125" style="88" customWidth="1"/>
    <col min="15108" max="15108" width="14.85546875" style="88" bestFit="1" customWidth="1"/>
    <col min="15109" max="15109" width="13.5703125" style="88" customWidth="1"/>
    <col min="15110" max="15112" width="0" style="88" hidden="1" customWidth="1"/>
    <col min="15113" max="15113" width="11.5703125" style="88" customWidth="1"/>
    <col min="15114" max="15120" width="0" style="88" hidden="1" customWidth="1"/>
    <col min="15121" max="15121" width="15.85546875" style="88" customWidth="1"/>
    <col min="15122" max="15122" width="11.42578125" style="88" customWidth="1"/>
    <col min="15123" max="15123" width="15.28515625" style="88" customWidth="1"/>
    <col min="15124" max="15124" width="13.85546875" style="88" customWidth="1"/>
    <col min="15125" max="15318" width="11.42578125" style="88" customWidth="1"/>
    <col min="15319" max="15319" width="13.7109375" style="88" customWidth="1"/>
    <col min="15320" max="15320" width="4.28515625" style="88" customWidth="1"/>
    <col min="15321" max="15321" width="56.140625" style="88" bestFit="1" customWidth="1"/>
    <col min="15322" max="15325" width="11.85546875" style="88" customWidth="1"/>
    <col min="15326" max="15360" width="11" style="88"/>
    <col min="15361" max="15361" width="23.5703125" style="88" bestFit="1" customWidth="1"/>
    <col min="15362" max="15362" width="4.28515625" style="88" customWidth="1"/>
    <col min="15363" max="15363" width="57.42578125" style="88" customWidth="1"/>
    <col min="15364" max="15364" width="14.85546875" style="88" bestFit="1" customWidth="1"/>
    <col min="15365" max="15365" width="13.5703125" style="88" customWidth="1"/>
    <col min="15366" max="15368" width="0" style="88" hidden="1" customWidth="1"/>
    <col min="15369" max="15369" width="11.5703125" style="88" customWidth="1"/>
    <col min="15370" max="15376" width="0" style="88" hidden="1" customWidth="1"/>
    <col min="15377" max="15377" width="15.85546875" style="88" customWidth="1"/>
    <col min="15378" max="15378" width="11.42578125" style="88" customWidth="1"/>
    <col min="15379" max="15379" width="15.28515625" style="88" customWidth="1"/>
    <col min="15380" max="15380" width="13.85546875" style="88" customWidth="1"/>
    <col min="15381" max="15574" width="11.42578125" style="88" customWidth="1"/>
    <col min="15575" max="15575" width="13.7109375" style="88" customWidth="1"/>
    <col min="15576" max="15576" width="4.28515625" style="88" customWidth="1"/>
    <col min="15577" max="15577" width="56.140625" style="88" bestFit="1" customWidth="1"/>
    <col min="15578" max="15581" width="11.85546875" style="88" customWidth="1"/>
    <col min="15582" max="15616" width="11" style="88"/>
    <col min="15617" max="15617" width="23.5703125" style="88" bestFit="1" customWidth="1"/>
    <col min="15618" max="15618" width="4.28515625" style="88" customWidth="1"/>
    <col min="15619" max="15619" width="57.42578125" style="88" customWidth="1"/>
    <col min="15620" max="15620" width="14.85546875" style="88" bestFit="1" customWidth="1"/>
    <col min="15621" max="15621" width="13.5703125" style="88" customWidth="1"/>
    <col min="15622" max="15624" width="0" style="88" hidden="1" customWidth="1"/>
    <col min="15625" max="15625" width="11.5703125" style="88" customWidth="1"/>
    <col min="15626" max="15632" width="0" style="88" hidden="1" customWidth="1"/>
    <col min="15633" max="15633" width="15.85546875" style="88" customWidth="1"/>
    <col min="15634" max="15634" width="11.42578125" style="88" customWidth="1"/>
    <col min="15635" max="15635" width="15.28515625" style="88" customWidth="1"/>
    <col min="15636" max="15636" width="13.85546875" style="88" customWidth="1"/>
    <col min="15637" max="15830" width="11.42578125" style="88" customWidth="1"/>
    <col min="15831" max="15831" width="13.7109375" style="88" customWidth="1"/>
    <col min="15832" max="15832" width="4.28515625" style="88" customWidth="1"/>
    <col min="15833" max="15833" width="56.140625" style="88" bestFit="1" customWidth="1"/>
    <col min="15834" max="15837" width="11.85546875" style="88" customWidth="1"/>
    <col min="15838" max="15872" width="11" style="88"/>
    <col min="15873" max="15873" width="23.5703125" style="88" bestFit="1" customWidth="1"/>
    <col min="15874" max="15874" width="4.28515625" style="88" customWidth="1"/>
    <col min="15875" max="15875" width="57.42578125" style="88" customWidth="1"/>
    <col min="15876" max="15876" width="14.85546875" style="88" bestFit="1" customWidth="1"/>
    <col min="15877" max="15877" width="13.5703125" style="88" customWidth="1"/>
    <col min="15878" max="15880" width="0" style="88" hidden="1" customWidth="1"/>
    <col min="15881" max="15881" width="11.5703125" style="88" customWidth="1"/>
    <col min="15882" max="15888" width="0" style="88" hidden="1" customWidth="1"/>
    <col min="15889" max="15889" width="15.85546875" style="88" customWidth="1"/>
    <col min="15890" max="15890" width="11.42578125" style="88" customWidth="1"/>
    <col min="15891" max="15891" width="15.28515625" style="88" customWidth="1"/>
    <col min="15892" max="15892" width="13.85546875" style="88" customWidth="1"/>
    <col min="15893" max="16086" width="11.42578125" style="88" customWidth="1"/>
    <col min="16087" max="16087" width="13.7109375" style="88" customWidth="1"/>
    <col min="16088" max="16088" width="4.28515625" style="88" customWidth="1"/>
    <col min="16089" max="16089" width="56.140625" style="88" bestFit="1" customWidth="1"/>
    <col min="16090" max="16093" width="11.85546875" style="88" customWidth="1"/>
    <col min="16094" max="16128" width="11" style="88"/>
    <col min="16129" max="16129" width="23.5703125" style="88" bestFit="1" customWidth="1"/>
    <col min="16130" max="16130" width="4.28515625" style="88" customWidth="1"/>
    <col min="16131" max="16131" width="57.42578125" style="88" customWidth="1"/>
    <col min="16132" max="16132" width="14.85546875" style="88" bestFit="1" customWidth="1"/>
    <col min="16133" max="16133" width="13.5703125" style="88" customWidth="1"/>
    <col min="16134" max="16136" width="0" style="88" hidden="1" customWidth="1"/>
    <col min="16137" max="16137" width="11.5703125" style="88" customWidth="1"/>
    <col min="16138" max="16144" width="0" style="88" hidden="1" customWidth="1"/>
    <col min="16145" max="16145" width="15.85546875" style="88" customWidth="1"/>
    <col min="16146" max="16146" width="11.42578125" style="88" customWidth="1"/>
    <col min="16147" max="16147" width="15.28515625" style="88" customWidth="1"/>
    <col min="16148" max="16148" width="13.85546875" style="88" customWidth="1"/>
    <col min="16149" max="16342" width="11.42578125" style="88" customWidth="1"/>
    <col min="16343" max="16343" width="13.7109375" style="88" customWidth="1"/>
    <col min="16344" max="16344" width="4.28515625" style="88" customWidth="1"/>
    <col min="16345" max="16345" width="56.140625" style="88" bestFit="1" customWidth="1"/>
    <col min="16346" max="16349" width="11.85546875" style="88" customWidth="1"/>
    <col min="16350" max="16384" width="11" style="88"/>
  </cols>
  <sheetData>
    <row r="1" spans="1:21" ht="21" x14ac:dyDescent="0.35">
      <c r="A1" s="85"/>
      <c r="B1" s="86"/>
      <c r="C1" s="87"/>
      <c r="D1" s="223" t="s">
        <v>0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4" t="s">
        <v>1</v>
      </c>
      <c r="Q1" s="225"/>
    </row>
    <row r="2" spans="1:21" x14ac:dyDescent="0.2">
      <c r="A2" s="89"/>
      <c r="B2" s="90"/>
      <c r="C2" s="91"/>
      <c r="D2" s="226" t="s">
        <v>128</v>
      </c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7" t="s">
        <v>3</v>
      </c>
      <c r="Q2" s="228"/>
    </row>
    <row r="3" spans="1:21" ht="13.5" thickBot="1" x14ac:dyDescent="0.25">
      <c r="A3" s="89"/>
      <c r="B3" s="90"/>
      <c r="C3" s="91"/>
      <c r="D3" s="226" t="s">
        <v>129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9"/>
      <c r="Q3" s="230"/>
    </row>
    <row r="4" spans="1:21" ht="13.5" thickBot="1" x14ac:dyDescent="0.25">
      <c r="A4" s="92" t="s">
        <v>5</v>
      </c>
      <c r="B4" s="93"/>
      <c r="C4" s="94"/>
      <c r="E4" s="96"/>
      <c r="F4" s="90"/>
      <c r="G4" s="97"/>
      <c r="H4" s="90"/>
      <c r="I4" s="90"/>
      <c r="J4" s="90"/>
      <c r="K4" s="90"/>
      <c r="L4" s="90"/>
      <c r="M4" s="90"/>
      <c r="N4" s="90"/>
      <c r="O4" s="90"/>
      <c r="P4" s="218" t="s">
        <v>6</v>
      </c>
      <c r="Q4" s="219"/>
    </row>
    <row r="5" spans="1:21" ht="13.5" thickBot="1" x14ac:dyDescent="0.25">
      <c r="A5" s="98" t="s">
        <v>7</v>
      </c>
      <c r="E5" s="96"/>
      <c r="F5" s="90"/>
      <c r="G5" s="97"/>
      <c r="H5" s="90"/>
      <c r="I5" s="90"/>
      <c r="J5" s="90"/>
      <c r="K5" s="90"/>
      <c r="L5" s="90"/>
      <c r="M5" s="90"/>
      <c r="N5" s="90"/>
      <c r="O5" s="90"/>
      <c r="P5" s="220"/>
      <c r="Q5" s="221"/>
    </row>
    <row r="6" spans="1:21" s="101" customFormat="1" ht="22.5" x14ac:dyDescent="0.2">
      <c r="A6" s="99" t="s">
        <v>9</v>
      </c>
      <c r="B6" s="99" t="s">
        <v>10</v>
      </c>
      <c r="C6" s="99" t="s">
        <v>11</v>
      </c>
      <c r="D6" s="100" t="s">
        <v>130</v>
      </c>
      <c r="E6" s="100" t="s">
        <v>131</v>
      </c>
      <c r="F6" s="100" t="s">
        <v>56</v>
      </c>
      <c r="G6" s="100" t="s">
        <v>57</v>
      </c>
      <c r="H6" s="100" t="s">
        <v>58</v>
      </c>
      <c r="I6" s="100" t="s">
        <v>59</v>
      </c>
      <c r="J6" s="100" t="s">
        <v>60</v>
      </c>
      <c r="K6" s="100" t="s">
        <v>61</v>
      </c>
      <c r="L6" s="100" t="s">
        <v>62</v>
      </c>
      <c r="M6" s="100" t="s">
        <v>63</v>
      </c>
      <c r="N6" s="100" t="s">
        <v>64</v>
      </c>
      <c r="O6" s="100" t="s">
        <v>65</v>
      </c>
      <c r="P6" s="100" t="s">
        <v>66</v>
      </c>
      <c r="Q6" s="100" t="s">
        <v>67</v>
      </c>
    </row>
    <row r="7" spans="1:21" s="106" customFormat="1" ht="21" customHeight="1" x14ac:dyDescent="0.2">
      <c r="A7" s="102" t="s">
        <v>68</v>
      </c>
      <c r="B7" s="103"/>
      <c r="C7" s="104" t="s">
        <v>132</v>
      </c>
      <c r="D7" s="105">
        <f>+D8</f>
        <v>11866278.57</v>
      </c>
      <c r="E7" s="105">
        <f t="shared" ref="E7:Q7" si="0">+E8</f>
        <v>11866278.57</v>
      </c>
      <c r="F7" s="105">
        <f t="shared" si="0"/>
        <v>0</v>
      </c>
      <c r="G7" s="105">
        <f t="shared" si="0"/>
        <v>0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 t="shared" si="0"/>
        <v>0</v>
      </c>
      <c r="L7" s="105">
        <f t="shared" si="0"/>
        <v>0</v>
      </c>
      <c r="M7" s="105">
        <f t="shared" si="0"/>
        <v>0</v>
      </c>
      <c r="N7" s="105">
        <f t="shared" si="0"/>
        <v>0</v>
      </c>
      <c r="O7" s="105">
        <f t="shared" si="0"/>
        <v>0</v>
      </c>
      <c r="P7" s="105">
        <f t="shared" si="0"/>
        <v>0</v>
      </c>
      <c r="Q7" s="105">
        <f t="shared" si="0"/>
        <v>11866278.57</v>
      </c>
    </row>
    <row r="8" spans="1:21" s="106" customFormat="1" ht="21" customHeight="1" x14ac:dyDescent="0.2">
      <c r="A8" s="102" t="s">
        <v>70</v>
      </c>
      <c r="B8" s="103"/>
      <c r="C8" s="104" t="s">
        <v>133</v>
      </c>
      <c r="D8" s="107">
        <f>SUM(D9)</f>
        <v>11866278.57</v>
      </c>
      <c r="E8" s="107">
        <f t="shared" ref="E8:Q10" si="1">SUM(E9)</f>
        <v>11866278.57</v>
      </c>
      <c r="F8" s="107">
        <f t="shared" si="1"/>
        <v>0</v>
      </c>
      <c r="G8" s="107">
        <f t="shared" si="1"/>
        <v>0</v>
      </c>
      <c r="H8" s="107">
        <f t="shared" si="1"/>
        <v>0</v>
      </c>
      <c r="I8" s="107">
        <f t="shared" si="1"/>
        <v>0</v>
      </c>
      <c r="J8" s="107">
        <f t="shared" si="1"/>
        <v>0</v>
      </c>
      <c r="K8" s="107">
        <f t="shared" si="1"/>
        <v>0</v>
      </c>
      <c r="L8" s="107">
        <f t="shared" si="1"/>
        <v>0</v>
      </c>
      <c r="M8" s="107">
        <f t="shared" si="1"/>
        <v>0</v>
      </c>
      <c r="N8" s="107">
        <f t="shared" si="1"/>
        <v>0</v>
      </c>
      <c r="O8" s="107">
        <f t="shared" si="1"/>
        <v>0</v>
      </c>
      <c r="P8" s="107">
        <f t="shared" si="1"/>
        <v>0</v>
      </c>
      <c r="Q8" s="107">
        <f t="shared" si="1"/>
        <v>11866278.57</v>
      </c>
    </row>
    <row r="9" spans="1:21" s="101" customFormat="1" ht="21" customHeight="1" x14ac:dyDescent="0.2">
      <c r="A9" s="108" t="s">
        <v>72</v>
      </c>
      <c r="B9" s="109"/>
      <c r="C9" s="110" t="s">
        <v>134</v>
      </c>
      <c r="D9" s="111">
        <f>SUM(D10)</f>
        <v>11866278.57</v>
      </c>
      <c r="E9" s="111">
        <f t="shared" si="1"/>
        <v>11866278.57</v>
      </c>
      <c r="F9" s="111">
        <f t="shared" si="1"/>
        <v>0</v>
      </c>
      <c r="G9" s="111">
        <f t="shared" si="1"/>
        <v>0</v>
      </c>
      <c r="H9" s="111">
        <f t="shared" si="1"/>
        <v>0</v>
      </c>
      <c r="I9" s="111">
        <f t="shared" si="1"/>
        <v>0</v>
      </c>
      <c r="J9" s="111">
        <f t="shared" si="1"/>
        <v>0</v>
      </c>
      <c r="K9" s="111">
        <f t="shared" si="1"/>
        <v>0</v>
      </c>
      <c r="L9" s="111">
        <f t="shared" si="1"/>
        <v>0</v>
      </c>
      <c r="M9" s="111">
        <f t="shared" si="1"/>
        <v>0</v>
      </c>
      <c r="N9" s="111">
        <f t="shared" si="1"/>
        <v>0</v>
      </c>
      <c r="O9" s="111">
        <f t="shared" si="1"/>
        <v>0</v>
      </c>
      <c r="P9" s="111">
        <f t="shared" si="1"/>
        <v>0</v>
      </c>
      <c r="Q9" s="111">
        <f t="shared" si="1"/>
        <v>11866278.57</v>
      </c>
    </row>
    <row r="10" spans="1:21" s="101" customFormat="1" ht="21" customHeight="1" x14ac:dyDescent="0.2">
      <c r="A10" s="112" t="s">
        <v>80</v>
      </c>
      <c r="B10" s="113"/>
      <c r="C10" s="114" t="s">
        <v>81</v>
      </c>
      <c r="D10" s="115">
        <f>SUM(D11)</f>
        <v>11866278.57</v>
      </c>
      <c r="E10" s="115">
        <f t="shared" si="1"/>
        <v>11866278.57</v>
      </c>
      <c r="F10" s="115">
        <f t="shared" si="1"/>
        <v>0</v>
      </c>
      <c r="G10" s="115">
        <f t="shared" si="1"/>
        <v>0</v>
      </c>
      <c r="H10" s="115">
        <f t="shared" si="1"/>
        <v>0</v>
      </c>
      <c r="I10" s="115">
        <f t="shared" si="1"/>
        <v>0</v>
      </c>
      <c r="J10" s="115">
        <f t="shared" si="1"/>
        <v>0</v>
      </c>
      <c r="K10" s="115">
        <f t="shared" si="1"/>
        <v>0</v>
      </c>
      <c r="L10" s="115">
        <f t="shared" si="1"/>
        <v>0</v>
      </c>
      <c r="M10" s="115">
        <f t="shared" si="1"/>
        <v>0</v>
      </c>
      <c r="N10" s="115">
        <f t="shared" si="1"/>
        <v>0</v>
      </c>
      <c r="O10" s="115">
        <f t="shared" si="1"/>
        <v>0</v>
      </c>
      <c r="P10" s="115">
        <f t="shared" si="1"/>
        <v>0</v>
      </c>
      <c r="Q10" s="115">
        <f t="shared" si="1"/>
        <v>11866278.57</v>
      </c>
    </row>
    <row r="11" spans="1:21" s="101" customFormat="1" ht="21" customHeight="1" x14ac:dyDescent="0.2">
      <c r="A11" s="116" t="s">
        <v>86</v>
      </c>
      <c r="B11" s="117"/>
      <c r="C11" s="118" t="s">
        <v>87</v>
      </c>
      <c r="D11" s="119">
        <f>SUM(D12+D13)</f>
        <v>11866278.57</v>
      </c>
      <c r="E11" s="119">
        <f>+E12+E13</f>
        <v>11866278.57</v>
      </c>
      <c r="F11" s="119">
        <f>+F12+F13</f>
        <v>0</v>
      </c>
      <c r="G11" s="119">
        <f>+G12+G13</f>
        <v>0</v>
      </c>
      <c r="H11" s="119">
        <f>+H12+H13</f>
        <v>0</v>
      </c>
      <c r="I11" s="120"/>
      <c r="J11" s="120"/>
      <c r="K11" s="120"/>
      <c r="L11" s="120"/>
      <c r="M11" s="120"/>
      <c r="N11" s="120"/>
      <c r="O11" s="120"/>
      <c r="P11" s="120"/>
      <c r="Q11" s="121">
        <f>SUM(Q12:Q13)</f>
        <v>11866278.57</v>
      </c>
    </row>
    <row r="12" spans="1:21" s="101" customFormat="1" ht="21" customHeight="1" x14ac:dyDescent="0.2">
      <c r="A12" s="122" t="s">
        <v>88</v>
      </c>
      <c r="B12" s="123">
        <v>20</v>
      </c>
      <c r="C12" s="124" t="s">
        <v>89</v>
      </c>
      <c r="D12" s="125">
        <v>9931677.6400000006</v>
      </c>
      <c r="E12" s="125">
        <v>9931677.6400000006</v>
      </c>
      <c r="F12" s="126">
        <v>0</v>
      </c>
      <c r="G12" s="125">
        <v>0</v>
      </c>
      <c r="H12" s="125">
        <v>0</v>
      </c>
      <c r="I12" s="125"/>
      <c r="J12" s="125"/>
      <c r="K12" s="125"/>
      <c r="L12" s="125"/>
      <c r="M12" s="125"/>
      <c r="N12" s="125"/>
      <c r="O12" s="125"/>
      <c r="P12" s="125"/>
      <c r="Q12" s="125">
        <f>SUM(E12:P12)</f>
        <v>9931677.6400000006</v>
      </c>
    </row>
    <row r="13" spans="1:21" ht="21" customHeight="1" x14ac:dyDescent="0.2">
      <c r="A13" s="122" t="s">
        <v>88</v>
      </c>
      <c r="B13" s="123">
        <v>21</v>
      </c>
      <c r="C13" s="124" t="s">
        <v>89</v>
      </c>
      <c r="D13" s="125">
        <v>1934600.93</v>
      </c>
      <c r="E13" s="125">
        <v>1934600.93</v>
      </c>
      <c r="F13" s="126">
        <v>0</v>
      </c>
      <c r="G13" s="125">
        <v>0</v>
      </c>
      <c r="H13" s="125">
        <v>0</v>
      </c>
      <c r="I13" s="127"/>
      <c r="J13" s="127"/>
      <c r="K13" s="127"/>
      <c r="L13" s="127"/>
      <c r="M13" s="127"/>
      <c r="N13" s="127"/>
      <c r="O13" s="127"/>
      <c r="P13" s="127"/>
      <c r="Q13" s="125">
        <f>SUM(E13:P13)</f>
        <v>1934600.93</v>
      </c>
      <c r="R13" s="128"/>
      <c r="S13" s="129"/>
      <c r="T13" s="129"/>
      <c r="U13" s="130"/>
    </row>
    <row r="14" spans="1:21" s="90" customFormat="1" ht="21" customHeight="1" x14ac:dyDescent="0.2">
      <c r="A14" s="102" t="s">
        <v>122</v>
      </c>
      <c r="B14" s="103"/>
      <c r="C14" s="104" t="s">
        <v>123</v>
      </c>
      <c r="D14" s="105">
        <f>SUM(D15)</f>
        <v>115323191.81999999</v>
      </c>
      <c r="E14" s="105">
        <f t="shared" ref="E14:P14" si="2">SUM(E15:E15)</f>
        <v>115323050.81999999</v>
      </c>
      <c r="F14" s="131">
        <f t="shared" si="2"/>
        <v>0</v>
      </c>
      <c r="G14" s="132">
        <f t="shared" si="2"/>
        <v>141</v>
      </c>
      <c r="H14" s="132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05">
        <f>SUM(E14:P14)</f>
        <v>115323191.81999999</v>
      </c>
      <c r="R14" s="95"/>
    </row>
    <row r="15" spans="1:21" ht="21" customHeight="1" x14ac:dyDescent="0.2">
      <c r="A15" s="124" t="s">
        <v>125</v>
      </c>
      <c r="B15" s="133">
        <v>20</v>
      </c>
      <c r="C15" s="124" t="s">
        <v>126</v>
      </c>
      <c r="D15" s="125">
        <v>115323191.81999999</v>
      </c>
      <c r="E15" s="134">
        <v>115323050.81999999</v>
      </c>
      <c r="F15" s="135">
        <v>0</v>
      </c>
      <c r="G15" s="136">
        <v>141</v>
      </c>
      <c r="H15" s="136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7">
        <f>SUM(E15:P15)</f>
        <v>115323191.81999999</v>
      </c>
      <c r="R15" s="128"/>
      <c r="S15" s="129"/>
      <c r="T15" s="129"/>
      <c r="U15" s="130"/>
    </row>
    <row r="16" spans="1:21" s="90" customFormat="1" x14ac:dyDescent="0.2">
      <c r="A16" s="222" t="s">
        <v>127</v>
      </c>
      <c r="B16" s="222"/>
      <c r="C16" s="222"/>
      <c r="D16" s="105">
        <f t="shared" ref="D16:P16" si="3">D7+D14</f>
        <v>127189470.38999999</v>
      </c>
      <c r="E16" s="105">
        <f t="shared" si="3"/>
        <v>127189329.38999999</v>
      </c>
      <c r="F16" s="131">
        <f t="shared" si="3"/>
        <v>0</v>
      </c>
      <c r="G16" s="132">
        <f t="shared" si="3"/>
        <v>141</v>
      </c>
      <c r="H16" s="131">
        <f t="shared" si="3"/>
        <v>0</v>
      </c>
      <c r="I16" s="131">
        <f t="shared" si="3"/>
        <v>0</v>
      </c>
      <c r="J16" s="131">
        <f t="shared" si="3"/>
        <v>0</v>
      </c>
      <c r="K16" s="131">
        <f t="shared" si="3"/>
        <v>0</v>
      </c>
      <c r="L16" s="131">
        <f t="shared" si="3"/>
        <v>0</v>
      </c>
      <c r="M16" s="131">
        <f t="shared" si="3"/>
        <v>0</v>
      </c>
      <c r="N16" s="131">
        <f t="shared" si="3"/>
        <v>0</v>
      </c>
      <c r="O16" s="131">
        <f t="shared" si="3"/>
        <v>0</v>
      </c>
      <c r="P16" s="131">
        <f t="shared" si="3"/>
        <v>0</v>
      </c>
      <c r="Q16" s="105">
        <f>SUM(E16:P16)</f>
        <v>127189470.38999999</v>
      </c>
      <c r="R16" s="95"/>
      <c r="S16" s="129"/>
      <c r="T16" s="129"/>
      <c r="U16" s="138"/>
    </row>
    <row r="17" spans="4:21" s="145" customFormat="1" x14ac:dyDescent="0.2">
      <c r="D17" s="153"/>
      <c r="E17" s="188"/>
      <c r="G17" s="189"/>
      <c r="H17" s="181"/>
      <c r="Q17" s="181"/>
      <c r="T17" s="190"/>
      <c r="U17" s="190"/>
    </row>
    <row r="18" spans="4:21" s="145" customFormat="1" x14ac:dyDescent="0.2">
      <c r="D18" s="153"/>
      <c r="E18" s="188"/>
      <c r="G18" s="191"/>
      <c r="Q18" s="188"/>
    </row>
    <row r="19" spans="4:21" s="145" customFormat="1" x14ac:dyDescent="0.2">
      <c r="D19" s="192"/>
      <c r="E19" s="188"/>
      <c r="G19" s="193"/>
      <c r="Q19" s="183"/>
    </row>
    <row r="20" spans="4:21" s="145" customFormat="1" x14ac:dyDescent="0.2">
      <c r="D20" s="153"/>
      <c r="E20" s="188"/>
      <c r="F20" s="153"/>
      <c r="G20" s="191"/>
      <c r="Q20" s="153"/>
    </row>
    <row r="21" spans="4:21" x14ac:dyDescent="0.2">
      <c r="E21" s="139">
        <f>D18-Q18</f>
        <v>0</v>
      </c>
      <c r="Q21" s="140"/>
    </row>
    <row r="22" spans="4:21" x14ac:dyDescent="0.2">
      <c r="E22" s="139">
        <f>D16-Q16</f>
        <v>0</v>
      </c>
      <c r="Q22" s="95"/>
    </row>
    <row r="23" spans="4:21" x14ac:dyDescent="0.2">
      <c r="F23" s="95"/>
    </row>
    <row r="24" spans="4:21" x14ac:dyDescent="0.2">
      <c r="Q24" s="140"/>
    </row>
    <row r="25" spans="4:21" x14ac:dyDescent="0.2">
      <c r="H25" s="95"/>
    </row>
    <row r="30" spans="4:21" x14ac:dyDescent="0.2">
      <c r="F30" s="95"/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2:Q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DBB7-76AF-42B5-BD7F-E0F77D997ED9}">
  <sheetPr>
    <tabColor theme="0" tint="-0.249977111117893"/>
  </sheetPr>
  <dimension ref="A1:AE24"/>
  <sheetViews>
    <sheetView tabSelected="1" workbookViewId="0">
      <selection activeCell="E21" sqref="E21"/>
    </sheetView>
  </sheetViews>
  <sheetFormatPr baseColWidth="10" defaultColWidth="11" defaultRowHeight="12.75" x14ac:dyDescent="0.2"/>
  <cols>
    <col min="1" max="1" width="23.5703125" style="145" bestFit="1" customWidth="1"/>
    <col min="2" max="2" width="4.28515625" style="145" customWidth="1"/>
    <col min="3" max="3" width="56.140625" style="145" bestFit="1" customWidth="1"/>
    <col min="4" max="4" width="16.85546875" style="145" customWidth="1"/>
    <col min="5" max="5" width="16.85546875" style="153" customWidth="1"/>
    <col min="6" max="6" width="16.85546875" style="153" hidden="1" customWidth="1"/>
    <col min="7" max="7" width="15.140625" style="153" hidden="1" customWidth="1"/>
    <col min="8" max="8" width="15.5703125" style="153" hidden="1" customWidth="1"/>
    <col min="9" max="9" width="16.85546875" style="153" hidden="1" customWidth="1"/>
    <col min="10" max="10" width="16.85546875" style="153" customWidth="1"/>
    <col min="11" max="17" width="16.85546875" style="153" hidden="1" customWidth="1"/>
    <col min="18" max="18" width="16.85546875" style="153" customWidth="1"/>
    <col min="19" max="19" width="16.85546875" style="153" hidden="1" customWidth="1"/>
    <col min="20" max="22" width="16.85546875" style="145" hidden="1" customWidth="1"/>
    <col min="23" max="23" width="16.85546875" style="145" customWidth="1"/>
    <col min="24" max="30" width="16.85546875" style="145" hidden="1" customWidth="1"/>
    <col min="31" max="31" width="19.85546875" style="145" customWidth="1"/>
    <col min="32" max="228" width="11.42578125" style="145" customWidth="1"/>
    <col min="229" max="229" width="13.7109375" style="145" customWidth="1"/>
    <col min="230" max="230" width="4.28515625" style="145" customWidth="1"/>
    <col min="231" max="231" width="56.140625" style="145" bestFit="1" customWidth="1"/>
    <col min="232" max="235" width="11.85546875" style="145" customWidth="1"/>
    <col min="236" max="256" width="11" style="145"/>
    <col min="257" max="257" width="23.5703125" style="145" bestFit="1" customWidth="1"/>
    <col min="258" max="258" width="4.28515625" style="145" customWidth="1"/>
    <col min="259" max="259" width="56.140625" style="145" bestFit="1" customWidth="1"/>
    <col min="260" max="261" width="16.85546875" style="145" customWidth="1"/>
    <col min="262" max="265" width="0" style="145" hidden="1" customWidth="1"/>
    <col min="266" max="266" width="16.85546875" style="145" customWidth="1"/>
    <col min="267" max="273" width="0" style="145" hidden="1" customWidth="1"/>
    <col min="274" max="274" width="16.85546875" style="145" customWidth="1"/>
    <col min="275" max="278" width="0" style="145" hidden="1" customWidth="1"/>
    <col min="279" max="279" width="16.85546875" style="145" customWidth="1"/>
    <col min="280" max="286" width="0" style="145" hidden="1" customWidth="1"/>
    <col min="287" max="287" width="19.85546875" style="145" customWidth="1"/>
    <col min="288" max="484" width="11.42578125" style="145" customWidth="1"/>
    <col min="485" max="485" width="13.7109375" style="145" customWidth="1"/>
    <col min="486" max="486" width="4.28515625" style="145" customWidth="1"/>
    <col min="487" max="487" width="56.140625" style="145" bestFit="1" customWidth="1"/>
    <col min="488" max="491" width="11.85546875" style="145" customWidth="1"/>
    <col min="492" max="512" width="11" style="145"/>
    <col min="513" max="513" width="23.5703125" style="145" bestFit="1" customWidth="1"/>
    <col min="514" max="514" width="4.28515625" style="145" customWidth="1"/>
    <col min="515" max="515" width="56.140625" style="145" bestFit="1" customWidth="1"/>
    <col min="516" max="517" width="16.85546875" style="145" customWidth="1"/>
    <col min="518" max="521" width="0" style="145" hidden="1" customWidth="1"/>
    <col min="522" max="522" width="16.85546875" style="145" customWidth="1"/>
    <col min="523" max="529" width="0" style="145" hidden="1" customWidth="1"/>
    <col min="530" max="530" width="16.85546875" style="145" customWidth="1"/>
    <col min="531" max="534" width="0" style="145" hidden="1" customWidth="1"/>
    <col min="535" max="535" width="16.85546875" style="145" customWidth="1"/>
    <col min="536" max="542" width="0" style="145" hidden="1" customWidth="1"/>
    <col min="543" max="543" width="19.85546875" style="145" customWidth="1"/>
    <col min="544" max="740" width="11.42578125" style="145" customWidth="1"/>
    <col min="741" max="741" width="13.7109375" style="145" customWidth="1"/>
    <col min="742" max="742" width="4.28515625" style="145" customWidth="1"/>
    <col min="743" max="743" width="56.140625" style="145" bestFit="1" customWidth="1"/>
    <col min="744" max="747" width="11.85546875" style="145" customWidth="1"/>
    <col min="748" max="768" width="11" style="145"/>
    <col min="769" max="769" width="23.5703125" style="145" bestFit="1" customWidth="1"/>
    <col min="770" max="770" width="4.28515625" style="145" customWidth="1"/>
    <col min="771" max="771" width="56.140625" style="145" bestFit="1" customWidth="1"/>
    <col min="772" max="773" width="16.85546875" style="145" customWidth="1"/>
    <col min="774" max="777" width="0" style="145" hidden="1" customWidth="1"/>
    <col min="778" max="778" width="16.85546875" style="145" customWidth="1"/>
    <col min="779" max="785" width="0" style="145" hidden="1" customWidth="1"/>
    <col min="786" max="786" width="16.85546875" style="145" customWidth="1"/>
    <col min="787" max="790" width="0" style="145" hidden="1" customWidth="1"/>
    <col min="791" max="791" width="16.85546875" style="145" customWidth="1"/>
    <col min="792" max="798" width="0" style="145" hidden="1" customWidth="1"/>
    <col min="799" max="799" width="19.85546875" style="145" customWidth="1"/>
    <col min="800" max="996" width="11.42578125" style="145" customWidth="1"/>
    <col min="997" max="997" width="13.7109375" style="145" customWidth="1"/>
    <col min="998" max="998" width="4.28515625" style="145" customWidth="1"/>
    <col min="999" max="999" width="56.140625" style="145" bestFit="1" customWidth="1"/>
    <col min="1000" max="1003" width="11.85546875" style="145" customWidth="1"/>
    <col min="1004" max="1024" width="11" style="145"/>
    <col min="1025" max="1025" width="23.5703125" style="145" bestFit="1" customWidth="1"/>
    <col min="1026" max="1026" width="4.28515625" style="145" customWidth="1"/>
    <col min="1027" max="1027" width="56.140625" style="145" bestFit="1" customWidth="1"/>
    <col min="1028" max="1029" width="16.85546875" style="145" customWidth="1"/>
    <col min="1030" max="1033" width="0" style="145" hidden="1" customWidth="1"/>
    <col min="1034" max="1034" width="16.85546875" style="145" customWidth="1"/>
    <col min="1035" max="1041" width="0" style="145" hidden="1" customWidth="1"/>
    <col min="1042" max="1042" width="16.85546875" style="145" customWidth="1"/>
    <col min="1043" max="1046" width="0" style="145" hidden="1" customWidth="1"/>
    <col min="1047" max="1047" width="16.85546875" style="145" customWidth="1"/>
    <col min="1048" max="1054" width="0" style="145" hidden="1" customWidth="1"/>
    <col min="1055" max="1055" width="19.85546875" style="145" customWidth="1"/>
    <col min="1056" max="1252" width="11.42578125" style="145" customWidth="1"/>
    <col min="1253" max="1253" width="13.7109375" style="145" customWidth="1"/>
    <col min="1254" max="1254" width="4.28515625" style="145" customWidth="1"/>
    <col min="1255" max="1255" width="56.140625" style="145" bestFit="1" customWidth="1"/>
    <col min="1256" max="1259" width="11.85546875" style="145" customWidth="1"/>
    <col min="1260" max="1280" width="11" style="145"/>
    <col min="1281" max="1281" width="23.5703125" style="145" bestFit="1" customWidth="1"/>
    <col min="1282" max="1282" width="4.28515625" style="145" customWidth="1"/>
    <col min="1283" max="1283" width="56.140625" style="145" bestFit="1" customWidth="1"/>
    <col min="1284" max="1285" width="16.85546875" style="145" customWidth="1"/>
    <col min="1286" max="1289" width="0" style="145" hidden="1" customWidth="1"/>
    <col min="1290" max="1290" width="16.85546875" style="145" customWidth="1"/>
    <col min="1291" max="1297" width="0" style="145" hidden="1" customWidth="1"/>
    <col min="1298" max="1298" width="16.85546875" style="145" customWidth="1"/>
    <col min="1299" max="1302" width="0" style="145" hidden="1" customWidth="1"/>
    <col min="1303" max="1303" width="16.85546875" style="145" customWidth="1"/>
    <col min="1304" max="1310" width="0" style="145" hidden="1" customWidth="1"/>
    <col min="1311" max="1311" width="19.85546875" style="145" customWidth="1"/>
    <col min="1312" max="1508" width="11.42578125" style="145" customWidth="1"/>
    <col min="1509" max="1509" width="13.7109375" style="145" customWidth="1"/>
    <col min="1510" max="1510" width="4.28515625" style="145" customWidth="1"/>
    <col min="1511" max="1511" width="56.140625" style="145" bestFit="1" customWidth="1"/>
    <col min="1512" max="1515" width="11.85546875" style="145" customWidth="1"/>
    <col min="1516" max="1536" width="11" style="145"/>
    <col min="1537" max="1537" width="23.5703125" style="145" bestFit="1" customWidth="1"/>
    <col min="1538" max="1538" width="4.28515625" style="145" customWidth="1"/>
    <col min="1539" max="1539" width="56.140625" style="145" bestFit="1" customWidth="1"/>
    <col min="1540" max="1541" width="16.85546875" style="145" customWidth="1"/>
    <col min="1542" max="1545" width="0" style="145" hidden="1" customWidth="1"/>
    <col min="1546" max="1546" width="16.85546875" style="145" customWidth="1"/>
    <col min="1547" max="1553" width="0" style="145" hidden="1" customWidth="1"/>
    <col min="1554" max="1554" width="16.85546875" style="145" customWidth="1"/>
    <col min="1555" max="1558" width="0" style="145" hidden="1" customWidth="1"/>
    <col min="1559" max="1559" width="16.85546875" style="145" customWidth="1"/>
    <col min="1560" max="1566" width="0" style="145" hidden="1" customWidth="1"/>
    <col min="1567" max="1567" width="19.85546875" style="145" customWidth="1"/>
    <col min="1568" max="1764" width="11.42578125" style="145" customWidth="1"/>
    <col min="1765" max="1765" width="13.7109375" style="145" customWidth="1"/>
    <col min="1766" max="1766" width="4.28515625" style="145" customWidth="1"/>
    <col min="1767" max="1767" width="56.140625" style="145" bestFit="1" customWidth="1"/>
    <col min="1768" max="1771" width="11.85546875" style="145" customWidth="1"/>
    <col min="1772" max="1792" width="11" style="145"/>
    <col min="1793" max="1793" width="23.5703125" style="145" bestFit="1" customWidth="1"/>
    <col min="1794" max="1794" width="4.28515625" style="145" customWidth="1"/>
    <col min="1795" max="1795" width="56.140625" style="145" bestFit="1" customWidth="1"/>
    <col min="1796" max="1797" width="16.85546875" style="145" customWidth="1"/>
    <col min="1798" max="1801" width="0" style="145" hidden="1" customWidth="1"/>
    <col min="1802" max="1802" width="16.85546875" style="145" customWidth="1"/>
    <col min="1803" max="1809" width="0" style="145" hidden="1" customWidth="1"/>
    <col min="1810" max="1810" width="16.85546875" style="145" customWidth="1"/>
    <col min="1811" max="1814" width="0" style="145" hidden="1" customWidth="1"/>
    <col min="1815" max="1815" width="16.85546875" style="145" customWidth="1"/>
    <col min="1816" max="1822" width="0" style="145" hidden="1" customWidth="1"/>
    <col min="1823" max="1823" width="19.85546875" style="145" customWidth="1"/>
    <col min="1824" max="2020" width="11.42578125" style="145" customWidth="1"/>
    <col min="2021" max="2021" width="13.7109375" style="145" customWidth="1"/>
    <col min="2022" max="2022" width="4.28515625" style="145" customWidth="1"/>
    <col min="2023" max="2023" width="56.140625" style="145" bestFit="1" customWidth="1"/>
    <col min="2024" max="2027" width="11.85546875" style="145" customWidth="1"/>
    <col min="2028" max="2048" width="11" style="145"/>
    <col min="2049" max="2049" width="23.5703125" style="145" bestFit="1" customWidth="1"/>
    <col min="2050" max="2050" width="4.28515625" style="145" customWidth="1"/>
    <col min="2051" max="2051" width="56.140625" style="145" bestFit="1" customWidth="1"/>
    <col min="2052" max="2053" width="16.85546875" style="145" customWidth="1"/>
    <col min="2054" max="2057" width="0" style="145" hidden="1" customWidth="1"/>
    <col min="2058" max="2058" width="16.85546875" style="145" customWidth="1"/>
    <col min="2059" max="2065" width="0" style="145" hidden="1" customWidth="1"/>
    <col min="2066" max="2066" width="16.85546875" style="145" customWidth="1"/>
    <col min="2067" max="2070" width="0" style="145" hidden="1" customWidth="1"/>
    <col min="2071" max="2071" width="16.85546875" style="145" customWidth="1"/>
    <col min="2072" max="2078" width="0" style="145" hidden="1" customWidth="1"/>
    <col min="2079" max="2079" width="19.85546875" style="145" customWidth="1"/>
    <col min="2080" max="2276" width="11.42578125" style="145" customWidth="1"/>
    <col min="2277" max="2277" width="13.7109375" style="145" customWidth="1"/>
    <col min="2278" max="2278" width="4.28515625" style="145" customWidth="1"/>
    <col min="2279" max="2279" width="56.140625" style="145" bestFit="1" customWidth="1"/>
    <col min="2280" max="2283" width="11.85546875" style="145" customWidth="1"/>
    <col min="2284" max="2304" width="11" style="145"/>
    <col min="2305" max="2305" width="23.5703125" style="145" bestFit="1" customWidth="1"/>
    <col min="2306" max="2306" width="4.28515625" style="145" customWidth="1"/>
    <col min="2307" max="2307" width="56.140625" style="145" bestFit="1" customWidth="1"/>
    <col min="2308" max="2309" width="16.85546875" style="145" customWidth="1"/>
    <col min="2310" max="2313" width="0" style="145" hidden="1" customWidth="1"/>
    <col min="2314" max="2314" width="16.85546875" style="145" customWidth="1"/>
    <col min="2315" max="2321" width="0" style="145" hidden="1" customWidth="1"/>
    <col min="2322" max="2322" width="16.85546875" style="145" customWidth="1"/>
    <col min="2323" max="2326" width="0" style="145" hidden="1" customWidth="1"/>
    <col min="2327" max="2327" width="16.85546875" style="145" customWidth="1"/>
    <col min="2328" max="2334" width="0" style="145" hidden="1" customWidth="1"/>
    <col min="2335" max="2335" width="19.85546875" style="145" customWidth="1"/>
    <col min="2336" max="2532" width="11.42578125" style="145" customWidth="1"/>
    <col min="2533" max="2533" width="13.7109375" style="145" customWidth="1"/>
    <col min="2534" max="2534" width="4.28515625" style="145" customWidth="1"/>
    <col min="2535" max="2535" width="56.140625" style="145" bestFit="1" customWidth="1"/>
    <col min="2536" max="2539" width="11.85546875" style="145" customWidth="1"/>
    <col min="2540" max="2560" width="11" style="145"/>
    <col min="2561" max="2561" width="23.5703125" style="145" bestFit="1" customWidth="1"/>
    <col min="2562" max="2562" width="4.28515625" style="145" customWidth="1"/>
    <col min="2563" max="2563" width="56.140625" style="145" bestFit="1" customWidth="1"/>
    <col min="2564" max="2565" width="16.85546875" style="145" customWidth="1"/>
    <col min="2566" max="2569" width="0" style="145" hidden="1" customWidth="1"/>
    <col min="2570" max="2570" width="16.85546875" style="145" customWidth="1"/>
    <col min="2571" max="2577" width="0" style="145" hidden="1" customWidth="1"/>
    <col min="2578" max="2578" width="16.85546875" style="145" customWidth="1"/>
    <col min="2579" max="2582" width="0" style="145" hidden="1" customWidth="1"/>
    <col min="2583" max="2583" width="16.85546875" style="145" customWidth="1"/>
    <col min="2584" max="2590" width="0" style="145" hidden="1" customWidth="1"/>
    <col min="2591" max="2591" width="19.85546875" style="145" customWidth="1"/>
    <col min="2592" max="2788" width="11.42578125" style="145" customWidth="1"/>
    <col min="2789" max="2789" width="13.7109375" style="145" customWidth="1"/>
    <col min="2790" max="2790" width="4.28515625" style="145" customWidth="1"/>
    <col min="2791" max="2791" width="56.140625" style="145" bestFit="1" customWidth="1"/>
    <col min="2792" max="2795" width="11.85546875" style="145" customWidth="1"/>
    <col min="2796" max="2816" width="11" style="145"/>
    <col min="2817" max="2817" width="23.5703125" style="145" bestFit="1" customWidth="1"/>
    <col min="2818" max="2818" width="4.28515625" style="145" customWidth="1"/>
    <col min="2819" max="2819" width="56.140625" style="145" bestFit="1" customWidth="1"/>
    <col min="2820" max="2821" width="16.85546875" style="145" customWidth="1"/>
    <col min="2822" max="2825" width="0" style="145" hidden="1" customWidth="1"/>
    <col min="2826" max="2826" width="16.85546875" style="145" customWidth="1"/>
    <col min="2827" max="2833" width="0" style="145" hidden="1" customWidth="1"/>
    <col min="2834" max="2834" width="16.85546875" style="145" customWidth="1"/>
    <col min="2835" max="2838" width="0" style="145" hidden="1" customWidth="1"/>
    <col min="2839" max="2839" width="16.85546875" style="145" customWidth="1"/>
    <col min="2840" max="2846" width="0" style="145" hidden="1" customWidth="1"/>
    <col min="2847" max="2847" width="19.85546875" style="145" customWidth="1"/>
    <col min="2848" max="3044" width="11.42578125" style="145" customWidth="1"/>
    <col min="3045" max="3045" width="13.7109375" style="145" customWidth="1"/>
    <col min="3046" max="3046" width="4.28515625" style="145" customWidth="1"/>
    <col min="3047" max="3047" width="56.140625" style="145" bestFit="1" customWidth="1"/>
    <col min="3048" max="3051" width="11.85546875" style="145" customWidth="1"/>
    <col min="3052" max="3072" width="11" style="145"/>
    <col min="3073" max="3073" width="23.5703125" style="145" bestFit="1" customWidth="1"/>
    <col min="3074" max="3074" width="4.28515625" style="145" customWidth="1"/>
    <col min="3075" max="3075" width="56.140625" style="145" bestFit="1" customWidth="1"/>
    <col min="3076" max="3077" width="16.85546875" style="145" customWidth="1"/>
    <col min="3078" max="3081" width="0" style="145" hidden="1" customWidth="1"/>
    <col min="3082" max="3082" width="16.85546875" style="145" customWidth="1"/>
    <col min="3083" max="3089" width="0" style="145" hidden="1" customWidth="1"/>
    <col min="3090" max="3090" width="16.85546875" style="145" customWidth="1"/>
    <col min="3091" max="3094" width="0" style="145" hidden="1" customWidth="1"/>
    <col min="3095" max="3095" width="16.85546875" style="145" customWidth="1"/>
    <col min="3096" max="3102" width="0" style="145" hidden="1" customWidth="1"/>
    <col min="3103" max="3103" width="19.85546875" style="145" customWidth="1"/>
    <col min="3104" max="3300" width="11.42578125" style="145" customWidth="1"/>
    <col min="3301" max="3301" width="13.7109375" style="145" customWidth="1"/>
    <col min="3302" max="3302" width="4.28515625" style="145" customWidth="1"/>
    <col min="3303" max="3303" width="56.140625" style="145" bestFit="1" customWidth="1"/>
    <col min="3304" max="3307" width="11.85546875" style="145" customWidth="1"/>
    <col min="3308" max="3328" width="11" style="145"/>
    <col min="3329" max="3329" width="23.5703125" style="145" bestFit="1" customWidth="1"/>
    <col min="3330" max="3330" width="4.28515625" style="145" customWidth="1"/>
    <col min="3331" max="3331" width="56.140625" style="145" bestFit="1" customWidth="1"/>
    <col min="3332" max="3333" width="16.85546875" style="145" customWidth="1"/>
    <col min="3334" max="3337" width="0" style="145" hidden="1" customWidth="1"/>
    <col min="3338" max="3338" width="16.85546875" style="145" customWidth="1"/>
    <col min="3339" max="3345" width="0" style="145" hidden="1" customWidth="1"/>
    <col min="3346" max="3346" width="16.85546875" style="145" customWidth="1"/>
    <col min="3347" max="3350" width="0" style="145" hidden="1" customWidth="1"/>
    <col min="3351" max="3351" width="16.85546875" style="145" customWidth="1"/>
    <col min="3352" max="3358" width="0" style="145" hidden="1" customWidth="1"/>
    <col min="3359" max="3359" width="19.85546875" style="145" customWidth="1"/>
    <col min="3360" max="3556" width="11.42578125" style="145" customWidth="1"/>
    <col min="3557" max="3557" width="13.7109375" style="145" customWidth="1"/>
    <col min="3558" max="3558" width="4.28515625" style="145" customWidth="1"/>
    <col min="3559" max="3559" width="56.140625" style="145" bestFit="1" customWidth="1"/>
    <col min="3560" max="3563" width="11.85546875" style="145" customWidth="1"/>
    <col min="3564" max="3584" width="11" style="145"/>
    <col min="3585" max="3585" width="23.5703125" style="145" bestFit="1" customWidth="1"/>
    <col min="3586" max="3586" width="4.28515625" style="145" customWidth="1"/>
    <col min="3587" max="3587" width="56.140625" style="145" bestFit="1" customWidth="1"/>
    <col min="3588" max="3589" width="16.85546875" style="145" customWidth="1"/>
    <col min="3590" max="3593" width="0" style="145" hidden="1" customWidth="1"/>
    <col min="3594" max="3594" width="16.85546875" style="145" customWidth="1"/>
    <col min="3595" max="3601" width="0" style="145" hidden="1" customWidth="1"/>
    <col min="3602" max="3602" width="16.85546875" style="145" customWidth="1"/>
    <col min="3603" max="3606" width="0" style="145" hidden="1" customWidth="1"/>
    <col min="3607" max="3607" width="16.85546875" style="145" customWidth="1"/>
    <col min="3608" max="3614" width="0" style="145" hidden="1" customWidth="1"/>
    <col min="3615" max="3615" width="19.85546875" style="145" customWidth="1"/>
    <col min="3616" max="3812" width="11.42578125" style="145" customWidth="1"/>
    <col min="3813" max="3813" width="13.7109375" style="145" customWidth="1"/>
    <col min="3814" max="3814" width="4.28515625" style="145" customWidth="1"/>
    <col min="3815" max="3815" width="56.140625" style="145" bestFit="1" customWidth="1"/>
    <col min="3816" max="3819" width="11.85546875" style="145" customWidth="1"/>
    <col min="3820" max="3840" width="11" style="145"/>
    <col min="3841" max="3841" width="23.5703125" style="145" bestFit="1" customWidth="1"/>
    <col min="3842" max="3842" width="4.28515625" style="145" customWidth="1"/>
    <col min="3843" max="3843" width="56.140625" style="145" bestFit="1" customWidth="1"/>
    <col min="3844" max="3845" width="16.85546875" style="145" customWidth="1"/>
    <col min="3846" max="3849" width="0" style="145" hidden="1" customWidth="1"/>
    <col min="3850" max="3850" width="16.85546875" style="145" customWidth="1"/>
    <col min="3851" max="3857" width="0" style="145" hidden="1" customWidth="1"/>
    <col min="3858" max="3858" width="16.85546875" style="145" customWidth="1"/>
    <col min="3859" max="3862" width="0" style="145" hidden="1" customWidth="1"/>
    <col min="3863" max="3863" width="16.85546875" style="145" customWidth="1"/>
    <col min="3864" max="3870" width="0" style="145" hidden="1" customWidth="1"/>
    <col min="3871" max="3871" width="19.85546875" style="145" customWidth="1"/>
    <col min="3872" max="4068" width="11.42578125" style="145" customWidth="1"/>
    <col min="4069" max="4069" width="13.7109375" style="145" customWidth="1"/>
    <col min="4070" max="4070" width="4.28515625" style="145" customWidth="1"/>
    <col min="4071" max="4071" width="56.140625" style="145" bestFit="1" customWidth="1"/>
    <col min="4072" max="4075" width="11.85546875" style="145" customWidth="1"/>
    <col min="4076" max="4096" width="11" style="145"/>
    <col min="4097" max="4097" width="23.5703125" style="145" bestFit="1" customWidth="1"/>
    <col min="4098" max="4098" width="4.28515625" style="145" customWidth="1"/>
    <col min="4099" max="4099" width="56.140625" style="145" bestFit="1" customWidth="1"/>
    <col min="4100" max="4101" width="16.85546875" style="145" customWidth="1"/>
    <col min="4102" max="4105" width="0" style="145" hidden="1" customWidth="1"/>
    <col min="4106" max="4106" width="16.85546875" style="145" customWidth="1"/>
    <col min="4107" max="4113" width="0" style="145" hidden="1" customWidth="1"/>
    <col min="4114" max="4114" width="16.85546875" style="145" customWidth="1"/>
    <col min="4115" max="4118" width="0" style="145" hidden="1" customWidth="1"/>
    <col min="4119" max="4119" width="16.85546875" style="145" customWidth="1"/>
    <col min="4120" max="4126" width="0" style="145" hidden="1" customWidth="1"/>
    <col min="4127" max="4127" width="19.85546875" style="145" customWidth="1"/>
    <col min="4128" max="4324" width="11.42578125" style="145" customWidth="1"/>
    <col min="4325" max="4325" width="13.7109375" style="145" customWidth="1"/>
    <col min="4326" max="4326" width="4.28515625" style="145" customWidth="1"/>
    <col min="4327" max="4327" width="56.140625" style="145" bestFit="1" customWidth="1"/>
    <col min="4328" max="4331" width="11.85546875" style="145" customWidth="1"/>
    <col min="4332" max="4352" width="11" style="145"/>
    <col min="4353" max="4353" width="23.5703125" style="145" bestFit="1" customWidth="1"/>
    <col min="4354" max="4354" width="4.28515625" style="145" customWidth="1"/>
    <col min="4355" max="4355" width="56.140625" style="145" bestFit="1" customWidth="1"/>
    <col min="4356" max="4357" width="16.85546875" style="145" customWidth="1"/>
    <col min="4358" max="4361" width="0" style="145" hidden="1" customWidth="1"/>
    <col min="4362" max="4362" width="16.85546875" style="145" customWidth="1"/>
    <col min="4363" max="4369" width="0" style="145" hidden="1" customWidth="1"/>
    <col min="4370" max="4370" width="16.85546875" style="145" customWidth="1"/>
    <col min="4371" max="4374" width="0" style="145" hidden="1" customWidth="1"/>
    <col min="4375" max="4375" width="16.85546875" style="145" customWidth="1"/>
    <col min="4376" max="4382" width="0" style="145" hidden="1" customWidth="1"/>
    <col min="4383" max="4383" width="19.85546875" style="145" customWidth="1"/>
    <col min="4384" max="4580" width="11.42578125" style="145" customWidth="1"/>
    <col min="4581" max="4581" width="13.7109375" style="145" customWidth="1"/>
    <col min="4582" max="4582" width="4.28515625" style="145" customWidth="1"/>
    <col min="4583" max="4583" width="56.140625" style="145" bestFit="1" customWidth="1"/>
    <col min="4584" max="4587" width="11.85546875" style="145" customWidth="1"/>
    <col min="4588" max="4608" width="11" style="145"/>
    <col min="4609" max="4609" width="23.5703125" style="145" bestFit="1" customWidth="1"/>
    <col min="4610" max="4610" width="4.28515625" style="145" customWidth="1"/>
    <col min="4611" max="4611" width="56.140625" style="145" bestFit="1" customWidth="1"/>
    <col min="4612" max="4613" width="16.85546875" style="145" customWidth="1"/>
    <col min="4614" max="4617" width="0" style="145" hidden="1" customWidth="1"/>
    <col min="4618" max="4618" width="16.85546875" style="145" customWidth="1"/>
    <col min="4619" max="4625" width="0" style="145" hidden="1" customWidth="1"/>
    <col min="4626" max="4626" width="16.85546875" style="145" customWidth="1"/>
    <col min="4627" max="4630" width="0" style="145" hidden="1" customWidth="1"/>
    <col min="4631" max="4631" width="16.85546875" style="145" customWidth="1"/>
    <col min="4632" max="4638" width="0" style="145" hidden="1" customWidth="1"/>
    <col min="4639" max="4639" width="19.85546875" style="145" customWidth="1"/>
    <col min="4640" max="4836" width="11.42578125" style="145" customWidth="1"/>
    <col min="4837" max="4837" width="13.7109375" style="145" customWidth="1"/>
    <col min="4838" max="4838" width="4.28515625" style="145" customWidth="1"/>
    <col min="4839" max="4839" width="56.140625" style="145" bestFit="1" customWidth="1"/>
    <col min="4840" max="4843" width="11.85546875" style="145" customWidth="1"/>
    <col min="4844" max="4864" width="11" style="145"/>
    <col min="4865" max="4865" width="23.5703125" style="145" bestFit="1" customWidth="1"/>
    <col min="4866" max="4866" width="4.28515625" style="145" customWidth="1"/>
    <col min="4867" max="4867" width="56.140625" style="145" bestFit="1" customWidth="1"/>
    <col min="4868" max="4869" width="16.85546875" style="145" customWidth="1"/>
    <col min="4870" max="4873" width="0" style="145" hidden="1" customWidth="1"/>
    <col min="4874" max="4874" width="16.85546875" style="145" customWidth="1"/>
    <col min="4875" max="4881" width="0" style="145" hidden="1" customWidth="1"/>
    <col min="4882" max="4882" width="16.85546875" style="145" customWidth="1"/>
    <col min="4883" max="4886" width="0" style="145" hidden="1" customWidth="1"/>
    <col min="4887" max="4887" width="16.85546875" style="145" customWidth="1"/>
    <col min="4888" max="4894" width="0" style="145" hidden="1" customWidth="1"/>
    <col min="4895" max="4895" width="19.85546875" style="145" customWidth="1"/>
    <col min="4896" max="5092" width="11.42578125" style="145" customWidth="1"/>
    <col min="5093" max="5093" width="13.7109375" style="145" customWidth="1"/>
    <col min="5094" max="5094" width="4.28515625" style="145" customWidth="1"/>
    <col min="5095" max="5095" width="56.140625" style="145" bestFit="1" customWidth="1"/>
    <col min="5096" max="5099" width="11.85546875" style="145" customWidth="1"/>
    <col min="5100" max="5120" width="11" style="145"/>
    <col min="5121" max="5121" width="23.5703125" style="145" bestFit="1" customWidth="1"/>
    <col min="5122" max="5122" width="4.28515625" style="145" customWidth="1"/>
    <col min="5123" max="5123" width="56.140625" style="145" bestFit="1" customWidth="1"/>
    <col min="5124" max="5125" width="16.85546875" style="145" customWidth="1"/>
    <col min="5126" max="5129" width="0" style="145" hidden="1" customWidth="1"/>
    <col min="5130" max="5130" width="16.85546875" style="145" customWidth="1"/>
    <col min="5131" max="5137" width="0" style="145" hidden="1" customWidth="1"/>
    <col min="5138" max="5138" width="16.85546875" style="145" customWidth="1"/>
    <col min="5139" max="5142" width="0" style="145" hidden="1" customWidth="1"/>
    <col min="5143" max="5143" width="16.85546875" style="145" customWidth="1"/>
    <col min="5144" max="5150" width="0" style="145" hidden="1" customWidth="1"/>
    <col min="5151" max="5151" width="19.85546875" style="145" customWidth="1"/>
    <col min="5152" max="5348" width="11.42578125" style="145" customWidth="1"/>
    <col min="5349" max="5349" width="13.7109375" style="145" customWidth="1"/>
    <col min="5350" max="5350" width="4.28515625" style="145" customWidth="1"/>
    <col min="5351" max="5351" width="56.140625" style="145" bestFit="1" customWidth="1"/>
    <col min="5352" max="5355" width="11.85546875" style="145" customWidth="1"/>
    <col min="5356" max="5376" width="11" style="145"/>
    <col min="5377" max="5377" width="23.5703125" style="145" bestFit="1" customWidth="1"/>
    <col min="5378" max="5378" width="4.28515625" style="145" customWidth="1"/>
    <col min="5379" max="5379" width="56.140625" style="145" bestFit="1" customWidth="1"/>
    <col min="5380" max="5381" width="16.85546875" style="145" customWidth="1"/>
    <col min="5382" max="5385" width="0" style="145" hidden="1" customWidth="1"/>
    <col min="5386" max="5386" width="16.85546875" style="145" customWidth="1"/>
    <col min="5387" max="5393" width="0" style="145" hidden="1" customWidth="1"/>
    <col min="5394" max="5394" width="16.85546875" style="145" customWidth="1"/>
    <col min="5395" max="5398" width="0" style="145" hidden="1" customWidth="1"/>
    <col min="5399" max="5399" width="16.85546875" style="145" customWidth="1"/>
    <col min="5400" max="5406" width="0" style="145" hidden="1" customWidth="1"/>
    <col min="5407" max="5407" width="19.85546875" style="145" customWidth="1"/>
    <col min="5408" max="5604" width="11.42578125" style="145" customWidth="1"/>
    <col min="5605" max="5605" width="13.7109375" style="145" customWidth="1"/>
    <col min="5606" max="5606" width="4.28515625" style="145" customWidth="1"/>
    <col min="5607" max="5607" width="56.140625" style="145" bestFit="1" customWidth="1"/>
    <col min="5608" max="5611" width="11.85546875" style="145" customWidth="1"/>
    <col min="5612" max="5632" width="11" style="145"/>
    <col min="5633" max="5633" width="23.5703125" style="145" bestFit="1" customWidth="1"/>
    <col min="5634" max="5634" width="4.28515625" style="145" customWidth="1"/>
    <col min="5635" max="5635" width="56.140625" style="145" bestFit="1" customWidth="1"/>
    <col min="5636" max="5637" width="16.85546875" style="145" customWidth="1"/>
    <col min="5638" max="5641" width="0" style="145" hidden="1" customWidth="1"/>
    <col min="5642" max="5642" width="16.85546875" style="145" customWidth="1"/>
    <col min="5643" max="5649" width="0" style="145" hidden="1" customWidth="1"/>
    <col min="5650" max="5650" width="16.85546875" style="145" customWidth="1"/>
    <col min="5651" max="5654" width="0" style="145" hidden="1" customWidth="1"/>
    <col min="5655" max="5655" width="16.85546875" style="145" customWidth="1"/>
    <col min="5656" max="5662" width="0" style="145" hidden="1" customWidth="1"/>
    <col min="5663" max="5663" width="19.85546875" style="145" customWidth="1"/>
    <col min="5664" max="5860" width="11.42578125" style="145" customWidth="1"/>
    <col min="5861" max="5861" width="13.7109375" style="145" customWidth="1"/>
    <col min="5862" max="5862" width="4.28515625" style="145" customWidth="1"/>
    <col min="5863" max="5863" width="56.140625" style="145" bestFit="1" customWidth="1"/>
    <col min="5864" max="5867" width="11.85546875" style="145" customWidth="1"/>
    <col min="5868" max="5888" width="11" style="145"/>
    <col min="5889" max="5889" width="23.5703125" style="145" bestFit="1" customWidth="1"/>
    <col min="5890" max="5890" width="4.28515625" style="145" customWidth="1"/>
    <col min="5891" max="5891" width="56.140625" style="145" bestFit="1" customWidth="1"/>
    <col min="5892" max="5893" width="16.85546875" style="145" customWidth="1"/>
    <col min="5894" max="5897" width="0" style="145" hidden="1" customWidth="1"/>
    <col min="5898" max="5898" width="16.85546875" style="145" customWidth="1"/>
    <col min="5899" max="5905" width="0" style="145" hidden="1" customWidth="1"/>
    <col min="5906" max="5906" width="16.85546875" style="145" customWidth="1"/>
    <col min="5907" max="5910" width="0" style="145" hidden="1" customWidth="1"/>
    <col min="5911" max="5911" width="16.85546875" style="145" customWidth="1"/>
    <col min="5912" max="5918" width="0" style="145" hidden="1" customWidth="1"/>
    <col min="5919" max="5919" width="19.85546875" style="145" customWidth="1"/>
    <col min="5920" max="6116" width="11.42578125" style="145" customWidth="1"/>
    <col min="6117" max="6117" width="13.7109375" style="145" customWidth="1"/>
    <col min="6118" max="6118" width="4.28515625" style="145" customWidth="1"/>
    <col min="6119" max="6119" width="56.140625" style="145" bestFit="1" customWidth="1"/>
    <col min="6120" max="6123" width="11.85546875" style="145" customWidth="1"/>
    <col min="6124" max="6144" width="11" style="145"/>
    <col min="6145" max="6145" width="23.5703125" style="145" bestFit="1" customWidth="1"/>
    <col min="6146" max="6146" width="4.28515625" style="145" customWidth="1"/>
    <col min="6147" max="6147" width="56.140625" style="145" bestFit="1" customWidth="1"/>
    <col min="6148" max="6149" width="16.85546875" style="145" customWidth="1"/>
    <col min="6150" max="6153" width="0" style="145" hidden="1" customWidth="1"/>
    <col min="6154" max="6154" width="16.85546875" style="145" customWidth="1"/>
    <col min="6155" max="6161" width="0" style="145" hidden="1" customWidth="1"/>
    <col min="6162" max="6162" width="16.85546875" style="145" customWidth="1"/>
    <col min="6163" max="6166" width="0" style="145" hidden="1" customWidth="1"/>
    <col min="6167" max="6167" width="16.85546875" style="145" customWidth="1"/>
    <col min="6168" max="6174" width="0" style="145" hidden="1" customWidth="1"/>
    <col min="6175" max="6175" width="19.85546875" style="145" customWidth="1"/>
    <col min="6176" max="6372" width="11.42578125" style="145" customWidth="1"/>
    <col min="6373" max="6373" width="13.7109375" style="145" customWidth="1"/>
    <col min="6374" max="6374" width="4.28515625" style="145" customWidth="1"/>
    <col min="6375" max="6375" width="56.140625" style="145" bestFit="1" customWidth="1"/>
    <col min="6376" max="6379" width="11.85546875" style="145" customWidth="1"/>
    <col min="6380" max="6400" width="11" style="145"/>
    <col min="6401" max="6401" width="23.5703125" style="145" bestFit="1" customWidth="1"/>
    <col min="6402" max="6402" width="4.28515625" style="145" customWidth="1"/>
    <col min="6403" max="6403" width="56.140625" style="145" bestFit="1" customWidth="1"/>
    <col min="6404" max="6405" width="16.85546875" style="145" customWidth="1"/>
    <col min="6406" max="6409" width="0" style="145" hidden="1" customWidth="1"/>
    <col min="6410" max="6410" width="16.85546875" style="145" customWidth="1"/>
    <col min="6411" max="6417" width="0" style="145" hidden="1" customWidth="1"/>
    <col min="6418" max="6418" width="16.85546875" style="145" customWidth="1"/>
    <col min="6419" max="6422" width="0" style="145" hidden="1" customWidth="1"/>
    <col min="6423" max="6423" width="16.85546875" style="145" customWidth="1"/>
    <col min="6424" max="6430" width="0" style="145" hidden="1" customWidth="1"/>
    <col min="6431" max="6431" width="19.85546875" style="145" customWidth="1"/>
    <col min="6432" max="6628" width="11.42578125" style="145" customWidth="1"/>
    <col min="6629" max="6629" width="13.7109375" style="145" customWidth="1"/>
    <col min="6630" max="6630" width="4.28515625" style="145" customWidth="1"/>
    <col min="6631" max="6631" width="56.140625" style="145" bestFit="1" customWidth="1"/>
    <col min="6632" max="6635" width="11.85546875" style="145" customWidth="1"/>
    <col min="6636" max="6656" width="11" style="145"/>
    <col min="6657" max="6657" width="23.5703125" style="145" bestFit="1" customWidth="1"/>
    <col min="6658" max="6658" width="4.28515625" style="145" customWidth="1"/>
    <col min="6659" max="6659" width="56.140625" style="145" bestFit="1" customWidth="1"/>
    <col min="6660" max="6661" width="16.85546875" style="145" customWidth="1"/>
    <col min="6662" max="6665" width="0" style="145" hidden="1" customWidth="1"/>
    <col min="6666" max="6666" width="16.85546875" style="145" customWidth="1"/>
    <col min="6667" max="6673" width="0" style="145" hidden="1" customWidth="1"/>
    <col min="6674" max="6674" width="16.85546875" style="145" customWidth="1"/>
    <col min="6675" max="6678" width="0" style="145" hidden="1" customWidth="1"/>
    <col min="6679" max="6679" width="16.85546875" style="145" customWidth="1"/>
    <col min="6680" max="6686" width="0" style="145" hidden="1" customWidth="1"/>
    <col min="6687" max="6687" width="19.85546875" style="145" customWidth="1"/>
    <col min="6688" max="6884" width="11.42578125" style="145" customWidth="1"/>
    <col min="6885" max="6885" width="13.7109375" style="145" customWidth="1"/>
    <col min="6886" max="6886" width="4.28515625" style="145" customWidth="1"/>
    <col min="6887" max="6887" width="56.140625" style="145" bestFit="1" customWidth="1"/>
    <col min="6888" max="6891" width="11.85546875" style="145" customWidth="1"/>
    <col min="6892" max="6912" width="11" style="145"/>
    <col min="6913" max="6913" width="23.5703125" style="145" bestFit="1" customWidth="1"/>
    <col min="6914" max="6914" width="4.28515625" style="145" customWidth="1"/>
    <col min="6915" max="6915" width="56.140625" style="145" bestFit="1" customWidth="1"/>
    <col min="6916" max="6917" width="16.85546875" style="145" customWidth="1"/>
    <col min="6918" max="6921" width="0" style="145" hidden="1" customWidth="1"/>
    <col min="6922" max="6922" width="16.85546875" style="145" customWidth="1"/>
    <col min="6923" max="6929" width="0" style="145" hidden="1" customWidth="1"/>
    <col min="6930" max="6930" width="16.85546875" style="145" customWidth="1"/>
    <col min="6931" max="6934" width="0" style="145" hidden="1" customWidth="1"/>
    <col min="6935" max="6935" width="16.85546875" style="145" customWidth="1"/>
    <col min="6936" max="6942" width="0" style="145" hidden="1" customWidth="1"/>
    <col min="6943" max="6943" width="19.85546875" style="145" customWidth="1"/>
    <col min="6944" max="7140" width="11.42578125" style="145" customWidth="1"/>
    <col min="7141" max="7141" width="13.7109375" style="145" customWidth="1"/>
    <col min="7142" max="7142" width="4.28515625" style="145" customWidth="1"/>
    <col min="7143" max="7143" width="56.140625" style="145" bestFit="1" customWidth="1"/>
    <col min="7144" max="7147" width="11.85546875" style="145" customWidth="1"/>
    <col min="7148" max="7168" width="11" style="145"/>
    <col min="7169" max="7169" width="23.5703125" style="145" bestFit="1" customWidth="1"/>
    <col min="7170" max="7170" width="4.28515625" style="145" customWidth="1"/>
    <col min="7171" max="7171" width="56.140625" style="145" bestFit="1" customWidth="1"/>
    <col min="7172" max="7173" width="16.85546875" style="145" customWidth="1"/>
    <col min="7174" max="7177" width="0" style="145" hidden="1" customWidth="1"/>
    <col min="7178" max="7178" width="16.85546875" style="145" customWidth="1"/>
    <col min="7179" max="7185" width="0" style="145" hidden="1" customWidth="1"/>
    <col min="7186" max="7186" width="16.85546875" style="145" customWidth="1"/>
    <col min="7187" max="7190" width="0" style="145" hidden="1" customWidth="1"/>
    <col min="7191" max="7191" width="16.85546875" style="145" customWidth="1"/>
    <col min="7192" max="7198" width="0" style="145" hidden="1" customWidth="1"/>
    <col min="7199" max="7199" width="19.85546875" style="145" customWidth="1"/>
    <col min="7200" max="7396" width="11.42578125" style="145" customWidth="1"/>
    <col min="7397" max="7397" width="13.7109375" style="145" customWidth="1"/>
    <col min="7398" max="7398" width="4.28515625" style="145" customWidth="1"/>
    <col min="7399" max="7399" width="56.140625" style="145" bestFit="1" customWidth="1"/>
    <col min="7400" max="7403" width="11.85546875" style="145" customWidth="1"/>
    <col min="7404" max="7424" width="11" style="145"/>
    <col min="7425" max="7425" width="23.5703125" style="145" bestFit="1" customWidth="1"/>
    <col min="7426" max="7426" width="4.28515625" style="145" customWidth="1"/>
    <col min="7427" max="7427" width="56.140625" style="145" bestFit="1" customWidth="1"/>
    <col min="7428" max="7429" width="16.85546875" style="145" customWidth="1"/>
    <col min="7430" max="7433" width="0" style="145" hidden="1" customWidth="1"/>
    <col min="7434" max="7434" width="16.85546875" style="145" customWidth="1"/>
    <col min="7435" max="7441" width="0" style="145" hidden="1" customWidth="1"/>
    <col min="7442" max="7442" width="16.85546875" style="145" customWidth="1"/>
    <col min="7443" max="7446" width="0" style="145" hidden="1" customWidth="1"/>
    <col min="7447" max="7447" width="16.85546875" style="145" customWidth="1"/>
    <col min="7448" max="7454" width="0" style="145" hidden="1" customWidth="1"/>
    <col min="7455" max="7455" width="19.85546875" style="145" customWidth="1"/>
    <col min="7456" max="7652" width="11.42578125" style="145" customWidth="1"/>
    <col min="7653" max="7653" width="13.7109375" style="145" customWidth="1"/>
    <col min="7654" max="7654" width="4.28515625" style="145" customWidth="1"/>
    <col min="7655" max="7655" width="56.140625" style="145" bestFit="1" customWidth="1"/>
    <col min="7656" max="7659" width="11.85546875" style="145" customWidth="1"/>
    <col min="7660" max="7680" width="11" style="145"/>
    <col min="7681" max="7681" width="23.5703125" style="145" bestFit="1" customWidth="1"/>
    <col min="7682" max="7682" width="4.28515625" style="145" customWidth="1"/>
    <col min="7683" max="7683" width="56.140625" style="145" bestFit="1" customWidth="1"/>
    <col min="7684" max="7685" width="16.85546875" style="145" customWidth="1"/>
    <col min="7686" max="7689" width="0" style="145" hidden="1" customWidth="1"/>
    <col min="7690" max="7690" width="16.85546875" style="145" customWidth="1"/>
    <col min="7691" max="7697" width="0" style="145" hidden="1" customWidth="1"/>
    <col min="7698" max="7698" width="16.85546875" style="145" customWidth="1"/>
    <col min="7699" max="7702" width="0" style="145" hidden="1" customWidth="1"/>
    <col min="7703" max="7703" width="16.85546875" style="145" customWidth="1"/>
    <col min="7704" max="7710" width="0" style="145" hidden="1" customWidth="1"/>
    <col min="7711" max="7711" width="19.85546875" style="145" customWidth="1"/>
    <col min="7712" max="7908" width="11.42578125" style="145" customWidth="1"/>
    <col min="7909" max="7909" width="13.7109375" style="145" customWidth="1"/>
    <col min="7910" max="7910" width="4.28515625" style="145" customWidth="1"/>
    <col min="7911" max="7911" width="56.140625" style="145" bestFit="1" customWidth="1"/>
    <col min="7912" max="7915" width="11.85546875" style="145" customWidth="1"/>
    <col min="7916" max="7936" width="11" style="145"/>
    <col min="7937" max="7937" width="23.5703125" style="145" bestFit="1" customWidth="1"/>
    <col min="7938" max="7938" width="4.28515625" style="145" customWidth="1"/>
    <col min="7939" max="7939" width="56.140625" style="145" bestFit="1" customWidth="1"/>
    <col min="7940" max="7941" width="16.85546875" style="145" customWidth="1"/>
    <col min="7942" max="7945" width="0" style="145" hidden="1" customWidth="1"/>
    <col min="7946" max="7946" width="16.85546875" style="145" customWidth="1"/>
    <col min="7947" max="7953" width="0" style="145" hidden="1" customWidth="1"/>
    <col min="7954" max="7954" width="16.85546875" style="145" customWidth="1"/>
    <col min="7955" max="7958" width="0" style="145" hidden="1" customWidth="1"/>
    <col min="7959" max="7959" width="16.85546875" style="145" customWidth="1"/>
    <col min="7960" max="7966" width="0" style="145" hidden="1" customWidth="1"/>
    <col min="7967" max="7967" width="19.85546875" style="145" customWidth="1"/>
    <col min="7968" max="8164" width="11.42578125" style="145" customWidth="1"/>
    <col min="8165" max="8165" width="13.7109375" style="145" customWidth="1"/>
    <col min="8166" max="8166" width="4.28515625" style="145" customWidth="1"/>
    <col min="8167" max="8167" width="56.140625" style="145" bestFit="1" customWidth="1"/>
    <col min="8168" max="8171" width="11.85546875" style="145" customWidth="1"/>
    <col min="8172" max="8192" width="11" style="145"/>
    <col min="8193" max="8193" width="23.5703125" style="145" bestFit="1" customWidth="1"/>
    <col min="8194" max="8194" width="4.28515625" style="145" customWidth="1"/>
    <col min="8195" max="8195" width="56.140625" style="145" bestFit="1" customWidth="1"/>
    <col min="8196" max="8197" width="16.85546875" style="145" customWidth="1"/>
    <col min="8198" max="8201" width="0" style="145" hidden="1" customWidth="1"/>
    <col min="8202" max="8202" width="16.85546875" style="145" customWidth="1"/>
    <col min="8203" max="8209" width="0" style="145" hidden="1" customWidth="1"/>
    <col min="8210" max="8210" width="16.85546875" style="145" customWidth="1"/>
    <col min="8211" max="8214" width="0" style="145" hidden="1" customWidth="1"/>
    <col min="8215" max="8215" width="16.85546875" style="145" customWidth="1"/>
    <col min="8216" max="8222" width="0" style="145" hidden="1" customWidth="1"/>
    <col min="8223" max="8223" width="19.85546875" style="145" customWidth="1"/>
    <col min="8224" max="8420" width="11.42578125" style="145" customWidth="1"/>
    <col min="8421" max="8421" width="13.7109375" style="145" customWidth="1"/>
    <col min="8422" max="8422" width="4.28515625" style="145" customWidth="1"/>
    <col min="8423" max="8423" width="56.140625" style="145" bestFit="1" customWidth="1"/>
    <col min="8424" max="8427" width="11.85546875" style="145" customWidth="1"/>
    <col min="8428" max="8448" width="11" style="145"/>
    <col min="8449" max="8449" width="23.5703125" style="145" bestFit="1" customWidth="1"/>
    <col min="8450" max="8450" width="4.28515625" style="145" customWidth="1"/>
    <col min="8451" max="8451" width="56.140625" style="145" bestFit="1" customWidth="1"/>
    <col min="8452" max="8453" width="16.85546875" style="145" customWidth="1"/>
    <col min="8454" max="8457" width="0" style="145" hidden="1" customWidth="1"/>
    <col min="8458" max="8458" width="16.85546875" style="145" customWidth="1"/>
    <col min="8459" max="8465" width="0" style="145" hidden="1" customWidth="1"/>
    <col min="8466" max="8466" width="16.85546875" style="145" customWidth="1"/>
    <col min="8467" max="8470" width="0" style="145" hidden="1" customWidth="1"/>
    <col min="8471" max="8471" width="16.85546875" style="145" customWidth="1"/>
    <col min="8472" max="8478" width="0" style="145" hidden="1" customWidth="1"/>
    <col min="8479" max="8479" width="19.85546875" style="145" customWidth="1"/>
    <col min="8480" max="8676" width="11.42578125" style="145" customWidth="1"/>
    <col min="8677" max="8677" width="13.7109375" style="145" customWidth="1"/>
    <col min="8678" max="8678" width="4.28515625" style="145" customWidth="1"/>
    <col min="8679" max="8679" width="56.140625" style="145" bestFit="1" customWidth="1"/>
    <col min="8680" max="8683" width="11.85546875" style="145" customWidth="1"/>
    <col min="8684" max="8704" width="11" style="145"/>
    <col min="8705" max="8705" width="23.5703125" style="145" bestFit="1" customWidth="1"/>
    <col min="8706" max="8706" width="4.28515625" style="145" customWidth="1"/>
    <col min="8707" max="8707" width="56.140625" style="145" bestFit="1" customWidth="1"/>
    <col min="8708" max="8709" width="16.85546875" style="145" customWidth="1"/>
    <col min="8710" max="8713" width="0" style="145" hidden="1" customWidth="1"/>
    <col min="8714" max="8714" width="16.85546875" style="145" customWidth="1"/>
    <col min="8715" max="8721" width="0" style="145" hidden="1" customWidth="1"/>
    <col min="8722" max="8722" width="16.85546875" style="145" customWidth="1"/>
    <col min="8723" max="8726" width="0" style="145" hidden="1" customWidth="1"/>
    <col min="8727" max="8727" width="16.85546875" style="145" customWidth="1"/>
    <col min="8728" max="8734" width="0" style="145" hidden="1" customWidth="1"/>
    <col min="8735" max="8735" width="19.85546875" style="145" customWidth="1"/>
    <col min="8736" max="8932" width="11.42578125" style="145" customWidth="1"/>
    <col min="8933" max="8933" width="13.7109375" style="145" customWidth="1"/>
    <col min="8934" max="8934" width="4.28515625" style="145" customWidth="1"/>
    <col min="8935" max="8935" width="56.140625" style="145" bestFit="1" customWidth="1"/>
    <col min="8936" max="8939" width="11.85546875" style="145" customWidth="1"/>
    <col min="8940" max="8960" width="11" style="145"/>
    <col min="8961" max="8961" width="23.5703125" style="145" bestFit="1" customWidth="1"/>
    <col min="8962" max="8962" width="4.28515625" style="145" customWidth="1"/>
    <col min="8963" max="8963" width="56.140625" style="145" bestFit="1" customWidth="1"/>
    <col min="8964" max="8965" width="16.85546875" style="145" customWidth="1"/>
    <col min="8966" max="8969" width="0" style="145" hidden="1" customWidth="1"/>
    <col min="8970" max="8970" width="16.85546875" style="145" customWidth="1"/>
    <col min="8971" max="8977" width="0" style="145" hidden="1" customWidth="1"/>
    <col min="8978" max="8978" width="16.85546875" style="145" customWidth="1"/>
    <col min="8979" max="8982" width="0" style="145" hidden="1" customWidth="1"/>
    <col min="8983" max="8983" width="16.85546875" style="145" customWidth="1"/>
    <col min="8984" max="8990" width="0" style="145" hidden="1" customWidth="1"/>
    <col min="8991" max="8991" width="19.85546875" style="145" customWidth="1"/>
    <col min="8992" max="9188" width="11.42578125" style="145" customWidth="1"/>
    <col min="9189" max="9189" width="13.7109375" style="145" customWidth="1"/>
    <col min="9190" max="9190" width="4.28515625" style="145" customWidth="1"/>
    <col min="9191" max="9191" width="56.140625" style="145" bestFit="1" customWidth="1"/>
    <col min="9192" max="9195" width="11.85546875" style="145" customWidth="1"/>
    <col min="9196" max="9216" width="11" style="145"/>
    <col min="9217" max="9217" width="23.5703125" style="145" bestFit="1" customWidth="1"/>
    <col min="9218" max="9218" width="4.28515625" style="145" customWidth="1"/>
    <col min="9219" max="9219" width="56.140625" style="145" bestFit="1" customWidth="1"/>
    <col min="9220" max="9221" width="16.85546875" style="145" customWidth="1"/>
    <col min="9222" max="9225" width="0" style="145" hidden="1" customWidth="1"/>
    <col min="9226" max="9226" width="16.85546875" style="145" customWidth="1"/>
    <col min="9227" max="9233" width="0" style="145" hidden="1" customWidth="1"/>
    <col min="9234" max="9234" width="16.85546875" style="145" customWidth="1"/>
    <col min="9235" max="9238" width="0" style="145" hidden="1" customWidth="1"/>
    <col min="9239" max="9239" width="16.85546875" style="145" customWidth="1"/>
    <col min="9240" max="9246" width="0" style="145" hidden="1" customWidth="1"/>
    <col min="9247" max="9247" width="19.85546875" style="145" customWidth="1"/>
    <col min="9248" max="9444" width="11.42578125" style="145" customWidth="1"/>
    <col min="9445" max="9445" width="13.7109375" style="145" customWidth="1"/>
    <col min="9446" max="9446" width="4.28515625" style="145" customWidth="1"/>
    <col min="9447" max="9447" width="56.140625" style="145" bestFit="1" customWidth="1"/>
    <col min="9448" max="9451" width="11.85546875" style="145" customWidth="1"/>
    <col min="9452" max="9472" width="11" style="145"/>
    <col min="9473" max="9473" width="23.5703125" style="145" bestFit="1" customWidth="1"/>
    <col min="9474" max="9474" width="4.28515625" style="145" customWidth="1"/>
    <col min="9475" max="9475" width="56.140625" style="145" bestFit="1" customWidth="1"/>
    <col min="9476" max="9477" width="16.85546875" style="145" customWidth="1"/>
    <col min="9478" max="9481" width="0" style="145" hidden="1" customWidth="1"/>
    <col min="9482" max="9482" width="16.85546875" style="145" customWidth="1"/>
    <col min="9483" max="9489" width="0" style="145" hidden="1" customWidth="1"/>
    <col min="9490" max="9490" width="16.85546875" style="145" customWidth="1"/>
    <col min="9491" max="9494" width="0" style="145" hidden="1" customWidth="1"/>
    <col min="9495" max="9495" width="16.85546875" style="145" customWidth="1"/>
    <col min="9496" max="9502" width="0" style="145" hidden="1" customWidth="1"/>
    <col min="9503" max="9503" width="19.85546875" style="145" customWidth="1"/>
    <col min="9504" max="9700" width="11.42578125" style="145" customWidth="1"/>
    <col min="9701" max="9701" width="13.7109375" style="145" customWidth="1"/>
    <col min="9702" max="9702" width="4.28515625" style="145" customWidth="1"/>
    <col min="9703" max="9703" width="56.140625" style="145" bestFit="1" customWidth="1"/>
    <col min="9704" max="9707" width="11.85546875" style="145" customWidth="1"/>
    <col min="9708" max="9728" width="11" style="145"/>
    <col min="9729" max="9729" width="23.5703125" style="145" bestFit="1" customWidth="1"/>
    <col min="9730" max="9730" width="4.28515625" style="145" customWidth="1"/>
    <col min="9731" max="9731" width="56.140625" style="145" bestFit="1" customWidth="1"/>
    <col min="9732" max="9733" width="16.85546875" style="145" customWidth="1"/>
    <col min="9734" max="9737" width="0" style="145" hidden="1" customWidth="1"/>
    <col min="9738" max="9738" width="16.85546875" style="145" customWidth="1"/>
    <col min="9739" max="9745" width="0" style="145" hidden="1" customWidth="1"/>
    <col min="9746" max="9746" width="16.85546875" style="145" customWidth="1"/>
    <col min="9747" max="9750" width="0" style="145" hidden="1" customWidth="1"/>
    <col min="9751" max="9751" width="16.85546875" style="145" customWidth="1"/>
    <col min="9752" max="9758" width="0" style="145" hidden="1" customWidth="1"/>
    <col min="9759" max="9759" width="19.85546875" style="145" customWidth="1"/>
    <col min="9760" max="9956" width="11.42578125" style="145" customWidth="1"/>
    <col min="9957" max="9957" width="13.7109375" style="145" customWidth="1"/>
    <col min="9958" max="9958" width="4.28515625" style="145" customWidth="1"/>
    <col min="9959" max="9959" width="56.140625" style="145" bestFit="1" customWidth="1"/>
    <col min="9960" max="9963" width="11.85546875" style="145" customWidth="1"/>
    <col min="9964" max="9984" width="11" style="145"/>
    <col min="9985" max="9985" width="23.5703125" style="145" bestFit="1" customWidth="1"/>
    <col min="9986" max="9986" width="4.28515625" style="145" customWidth="1"/>
    <col min="9987" max="9987" width="56.140625" style="145" bestFit="1" customWidth="1"/>
    <col min="9988" max="9989" width="16.85546875" style="145" customWidth="1"/>
    <col min="9990" max="9993" width="0" style="145" hidden="1" customWidth="1"/>
    <col min="9994" max="9994" width="16.85546875" style="145" customWidth="1"/>
    <col min="9995" max="10001" width="0" style="145" hidden="1" customWidth="1"/>
    <col min="10002" max="10002" width="16.85546875" style="145" customWidth="1"/>
    <col min="10003" max="10006" width="0" style="145" hidden="1" customWidth="1"/>
    <col min="10007" max="10007" width="16.85546875" style="145" customWidth="1"/>
    <col min="10008" max="10014" width="0" style="145" hidden="1" customWidth="1"/>
    <col min="10015" max="10015" width="19.85546875" style="145" customWidth="1"/>
    <col min="10016" max="10212" width="11.42578125" style="145" customWidth="1"/>
    <col min="10213" max="10213" width="13.7109375" style="145" customWidth="1"/>
    <col min="10214" max="10214" width="4.28515625" style="145" customWidth="1"/>
    <col min="10215" max="10215" width="56.140625" style="145" bestFit="1" customWidth="1"/>
    <col min="10216" max="10219" width="11.85546875" style="145" customWidth="1"/>
    <col min="10220" max="10240" width="11" style="145"/>
    <col min="10241" max="10241" width="23.5703125" style="145" bestFit="1" customWidth="1"/>
    <col min="10242" max="10242" width="4.28515625" style="145" customWidth="1"/>
    <col min="10243" max="10243" width="56.140625" style="145" bestFit="1" customWidth="1"/>
    <col min="10244" max="10245" width="16.85546875" style="145" customWidth="1"/>
    <col min="10246" max="10249" width="0" style="145" hidden="1" customWidth="1"/>
    <col min="10250" max="10250" width="16.85546875" style="145" customWidth="1"/>
    <col min="10251" max="10257" width="0" style="145" hidden="1" customWidth="1"/>
    <col min="10258" max="10258" width="16.85546875" style="145" customWidth="1"/>
    <col min="10259" max="10262" width="0" style="145" hidden="1" customWidth="1"/>
    <col min="10263" max="10263" width="16.85546875" style="145" customWidth="1"/>
    <col min="10264" max="10270" width="0" style="145" hidden="1" customWidth="1"/>
    <col min="10271" max="10271" width="19.85546875" style="145" customWidth="1"/>
    <col min="10272" max="10468" width="11.42578125" style="145" customWidth="1"/>
    <col min="10469" max="10469" width="13.7109375" style="145" customWidth="1"/>
    <col min="10470" max="10470" width="4.28515625" style="145" customWidth="1"/>
    <col min="10471" max="10471" width="56.140625" style="145" bestFit="1" customWidth="1"/>
    <col min="10472" max="10475" width="11.85546875" style="145" customWidth="1"/>
    <col min="10476" max="10496" width="11" style="145"/>
    <col min="10497" max="10497" width="23.5703125" style="145" bestFit="1" customWidth="1"/>
    <col min="10498" max="10498" width="4.28515625" style="145" customWidth="1"/>
    <col min="10499" max="10499" width="56.140625" style="145" bestFit="1" customWidth="1"/>
    <col min="10500" max="10501" width="16.85546875" style="145" customWidth="1"/>
    <col min="10502" max="10505" width="0" style="145" hidden="1" customWidth="1"/>
    <col min="10506" max="10506" width="16.85546875" style="145" customWidth="1"/>
    <col min="10507" max="10513" width="0" style="145" hidden="1" customWidth="1"/>
    <col min="10514" max="10514" width="16.85546875" style="145" customWidth="1"/>
    <col min="10515" max="10518" width="0" style="145" hidden="1" customWidth="1"/>
    <col min="10519" max="10519" width="16.85546875" style="145" customWidth="1"/>
    <col min="10520" max="10526" width="0" style="145" hidden="1" customWidth="1"/>
    <col min="10527" max="10527" width="19.85546875" style="145" customWidth="1"/>
    <col min="10528" max="10724" width="11.42578125" style="145" customWidth="1"/>
    <col min="10725" max="10725" width="13.7109375" style="145" customWidth="1"/>
    <col min="10726" max="10726" width="4.28515625" style="145" customWidth="1"/>
    <col min="10727" max="10727" width="56.140625" style="145" bestFit="1" customWidth="1"/>
    <col min="10728" max="10731" width="11.85546875" style="145" customWidth="1"/>
    <col min="10732" max="10752" width="11" style="145"/>
    <col min="10753" max="10753" width="23.5703125" style="145" bestFit="1" customWidth="1"/>
    <col min="10754" max="10754" width="4.28515625" style="145" customWidth="1"/>
    <col min="10755" max="10755" width="56.140625" style="145" bestFit="1" customWidth="1"/>
    <col min="10756" max="10757" width="16.85546875" style="145" customWidth="1"/>
    <col min="10758" max="10761" width="0" style="145" hidden="1" customWidth="1"/>
    <col min="10762" max="10762" width="16.85546875" style="145" customWidth="1"/>
    <col min="10763" max="10769" width="0" style="145" hidden="1" customWidth="1"/>
    <col min="10770" max="10770" width="16.85546875" style="145" customWidth="1"/>
    <col min="10771" max="10774" width="0" style="145" hidden="1" customWidth="1"/>
    <col min="10775" max="10775" width="16.85546875" style="145" customWidth="1"/>
    <col min="10776" max="10782" width="0" style="145" hidden="1" customWidth="1"/>
    <col min="10783" max="10783" width="19.85546875" style="145" customWidth="1"/>
    <col min="10784" max="10980" width="11.42578125" style="145" customWidth="1"/>
    <col min="10981" max="10981" width="13.7109375" style="145" customWidth="1"/>
    <col min="10982" max="10982" width="4.28515625" style="145" customWidth="1"/>
    <col min="10983" max="10983" width="56.140625" style="145" bestFit="1" customWidth="1"/>
    <col min="10984" max="10987" width="11.85546875" style="145" customWidth="1"/>
    <col min="10988" max="11008" width="11" style="145"/>
    <col min="11009" max="11009" width="23.5703125" style="145" bestFit="1" customWidth="1"/>
    <col min="11010" max="11010" width="4.28515625" style="145" customWidth="1"/>
    <col min="11011" max="11011" width="56.140625" style="145" bestFit="1" customWidth="1"/>
    <col min="11012" max="11013" width="16.85546875" style="145" customWidth="1"/>
    <col min="11014" max="11017" width="0" style="145" hidden="1" customWidth="1"/>
    <col min="11018" max="11018" width="16.85546875" style="145" customWidth="1"/>
    <col min="11019" max="11025" width="0" style="145" hidden="1" customWidth="1"/>
    <col min="11026" max="11026" width="16.85546875" style="145" customWidth="1"/>
    <col min="11027" max="11030" width="0" style="145" hidden="1" customWidth="1"/>
    <col min="11031" max="11031" width="16.85546875" style="145" customWidth="1"/>
    <col min="11032" max="11038" width="0" style="145" hidden="1" customWidth="1"/>
    <col min="11039" max="11039" width="19.85546875" style="145" customWidth="1"/>
    <col min="11040" max="11236" width="11.42578125" style="145" customWidth="1"/>
    <col min="11237" max="11237" width="13.7109375" style="145" customWidth="1"/>
    <col min="11238" max="11238" width="4.28515625" style="145" customWidth="1"/>
    <col min="11239" max="11239" width="56.140625" style="145" bestFit="1" customWidth="1"/>
    <col min="11240" max="11243" width="11.85546875" style="145" customWidth="1"/>
    <col min="11244" max="11264" width="11" style="145"/>
    <col min="11265" max="11265" width="23.5703125" style="145" bestFit="1" customWidth="1"/>
    <col min="11266" max="11266" width="4.28515625" style="145" customWidth="1"/>
    <col min="11267" max="11267" width="56.140625" style="145" bestFit="1" customWidth="1"/>
    <col min="11268" max="11269" width="16.85546875" style="145" customWidth="1"/>
    <col min="11270" max="11273" width="0" style="145" hidden="1" customWidth="1"/>
    <col min="11274" max="11274" width="16.85546875" style="145" customWidth="1"/>
    <col min="11275" max="11281" width="0" style="145" hidden="1" customWidth="1"/>
    <col min="11282" max="11282" width="16.85546875" style="145" customWidth="1"/>
    <col min="11283" max="11286" width="0" style="145" hidden="1" customWidth="1"/>
    <col min="11287" max="11287" width="16.85546875" style="145" customWidth="1"/>
    <col min="11288" max="11294" width="0" style="145" hidden="1" customWidth="1"/>
    <col min="11295" max="11295" width="19.85546875" style="145" customWidth="1"/>
    <col min="11296" max="11492" width="11.42578125" style="145" customWidth="1"/>
    <col min="11493" max="11493" width="13.7109375" style="145" customWidth="1"/>
    <col min="11494" max="11494" width="4.28515625" style="145" customWidth="1"/>
    <col min="11495" max="11495" width="56.140625" style="145" bestFit="1" customWidth="1"/>
    <col min="11496" max="11499" width="11.85546875" style="145" customWidth="1"/>
    <col min="11500" max="11520" width="11" style="145"/>
    <col min="11521" max="11521" width="23.5703125" style="145" bestFit="1" customWidth="1"/>
    <col min="11522" max="11522" width="4.28515625" style="145" customWidth="1"/>
    <col min="11523" max="11523" width="56.140625" style="145" bestFit="1" customWidth="1"/>
    <col min="11524" max="11525" width="16.85546875" style="145" customWidth="1"/>
    <col min="11526" max="11529" width="0" style="145" hidden="1" customWidth="1"/>
    <col min="11530" max="11530" width="16.85546875" style="145" customWidth="1"/>
    <col min="11531" max="11537" width="0" style="145" hidden="1" customWidth="1"/>
    <col min="11538" max="11538" width="16.85546875" style="145" customWidth="1"/>
    <col min="11539" max="11542" width="0" style="145" hidden="1" customWidth="1"/>
    <col min="11543" max="11543" width="16.85546875" style="145" customWidth="1"/>
    <col min="11544" max="11550" width="0" style="145" hidden="1" customWidth="1"/>
    <col min="11551" max="11551" width="19.85546875" style="145" customWidth="1"/>
    <col min="11552" max="11748" width="11.42578125" style="145" customWidth="1"/>
    <col min="11749" max="11749" width="13.7109375" style="145" customWidth="1"/>
    <col min="11750" max="11750" width="4.28515625" style="145" customWidth="1"/>
    <col min="11751" max="11751" width="56.140625" style="145" bestFit="1" customWidth="1"/>
    <col min="11752" max="11755" width="11.85546875" style="145" customWidth="1"/>
    <col min="11756" max="11776" width="11" style="145"/>
    <col min="11777" max="11777" width="23.5703125" style="145" bestFit="1" customWidth="1"/>
    <col min="11778" max="11778" width="4.28515625" style="145" customWidth="1"/>
    <col min="11779" max="11779" width="56.140625" style="145" bestFit="1" customWidth="1"/>
    <col min="11780" max="11781" width="16.85546875" style="145" customWidth="1"/>
    <col min="11782" max="11785" width="0" style="145" hidden="1" customWidth="1"/>
    <col min="11786" max="11786" width="16.85546875" style="145" customWidth="1"/>
    <col min="11787" max="11793" width="0" style="145" hidden="1" customWidth="1"/>
    <col min="11794" max="11794" width="16.85546875" style="145" customWidth="1"/>
    <col min="11795" max="11798" width="0" style="145" hidden="1" customWidth="1"/>
    <col min="11799" max="11799" width="16.85546875" style="145" customWidth="1"/>
    <col min="11800" max="11806" width="0" style="145" hidden="1" customWidth="1"/>
    <col min="11807" max="11807" width="19.85546875" style="145" customWidth="1"/>
    <col min="11808" max="12004" width="11.42578125" style="145" customWidth="1"/>
    <col min="12005" max="12005" width="13.7109375" style="145" customWidth="1"/>
    <col min="12006" max="12006" width="4.28515625" style="145" customWidth="1"/>
    <col min="12007" max="12007" width="56.140625" style="145" bestFit="1" customWidth="1"/>
    <col min="12008" max="12011" width="11.85546875" style="145" customWidth="1"/>
    <col min="12012" max="12032" width="11" style="145"/>
    <col min="12033" max="12033" width="23.5703125" style="145" bestFit="1" customWidth="1"/>
    <col min="12034" max="12034" width="4.28515625" style="145" customWidth="1"/>
    <col min="12035" max="12035" width="56.140625" style="145" bestFit="1" customWidth="1"/>
    <col min="12036" max="12037" width="16.85546875" style="145" customWidth="1"/>
    <col min="12038" max="12041" width="0" style="145" hidden="1" customWidth="1"/>
    <col min="12042" max="12042" width="16.85546875" style="145" customWidth="1"/>
    <col min="12043" max="12049" width="0" style="145" hidden="1" customWidth="1"/>
    <col min="12050" max="12050" width="16.85546875" style="145" customWidth="1"/>
    <col min="12051" max="12054" width="0" style="145" hidden="1" customWidth="1"/>
    <col min="12055" max="12055" width="16.85546875" style="145" customWidth="1"/>
    <col min="12056" max="12062" width="0" style="145" hidden="1" customWidth="1"/>
    <col min="12063" max="12063" width="19.85546875" style="145" customWidth="1"/>
    <col min="12064" max="12260" width="11.42578125" style="145" customWidth="1"/>
    <col min="12261" max="12261" width="13.7109375" style="145" customWidth="1"/>
    <col min="12262" max="12262" width="4.28515625" style="145" customWidth="1"/>
    <col min="12263" max="12263" width="56.140625" style="145" bestFit="1" customWidth="1"/>
    <col min="12264" max="12267" width="11.85546875" style="145" customWidth="1"/>
    <col min="12268" max="12288" width="11" style="145"/>
    <col min="12289" max="12289" width="23.5703125" style="145" bestFit="1" customWidth="1"/>
    <col min="12290" max="12290" width="4.28515625" style="145" customWidth="1"/>
    <col min="12291" max="12291" width="56.140625" style="145" bestFit="1" customWidth="1"/>
    <col min="12292" max="12293" width="16.85546875" style="145" customWidth="1"/>
    <col min="12294" max="12297" width="0" style="145" hidden="1" customWidth="1"/>
    <col min="12298" max="12298" width="16.85546875" style="145" customWidth="1"/>
    <col min="12299" max="12305" width="0" style="145" hidden="1" customWidth="1"/>
    <col min="12306" max="12306" width="16.85546875" style="145" customWidth="1"/>
    <col min="12307" max="12310" width="0" style="145" hidden="1" customWidth="1"/>
    <col min="12311" max="12311" width="16.85546875" style="145" customWidth="1"/>
    <col min="12312" max="12318" width="0" style="145" hidden="1" customWidth="1"/>
    <col min="12319" max="12319" width="19.85546875" style="145" customWidth="1"/>
    <col min="12320" max="12516" width="11.42578125" style="145" customWidth="1"/>
    <col min="12517" max="12517" width="13.7109375" style="145" customWidth="1"/>
    <col min="12518" max="12518" width="4.28515625" style="145" customWidth="1"/>
    <col min="12519" max="12519" width="56.140625" style="145" bestFit="1" customWidth="1"/>
    <col min="12520" max="12523" width="11.85546875" style="145" customWidth="1"/>
    <col min="12524" max="12544" width="11" style="145"/>
    <col min="12545" max="12545" width="23.5703125" style="145" bestFit="1" customWidth="1"/>
    <col min="12546" max="12546" width="4.28515625" style="145" customWidth="1"/>
    <col min="12547" max="12547" width="56.140625" style="145" bestFit="1" customWidth="1"/>
    <col min="12548" max="12549" width="16.85546875" style="145" customWidth="1"/>
    <col min="12550" max="12553" width="0" style="145" hidden="1" customWidth="1"/>
    <col min="12554" max="12554" width="16.85546875" style="145" customWidth="1"/>
    <col min="12555" max="12561" width="0" style="145" hidden="1" customWidth="1"/>
    <col min="12562" max="12562" width="16.85546875" style="145" customWidth="1"/>
    <col min="12563" max="12566" width="0" style="145" hidden="1" customWidth="1"/>
    <col min="12567" max="12567" width="16.85546875" style="145" customWidth="1"/>
    <col min="12568" max="12574" width="0" style="145" hidden="1" customWidth="1"/>
    <col min="12575" max="12575" width="19.85546875" style="145" customWidth="1"/>
    <col min="12576" max="12772" width="11.42578125" style="145" customWidth="1"/>
    <col min="12773" max="12773" width="13.7109375" style="145" customWidth="1"/>
    <col min="12774" max="12774" width="4.28515625" style="145" customWidth="1"/>
    <col min="12775" max="12775" width="56.140625" style="145" bestFit="1" customWidth="1"/>
    <col min="12776" max="12779" width="11.85546875" style="145" customWidth="1"/>
    <col min="12780" max="12800" width="11" style="145"/>
    <col min="12801" max="12801" width="23.5703125" style="145" bestFit="1" customWidth="1"/>
    <col min="12802" max="12802" width="4.28515625" style="145" customWidth="1"/>
    <col min="12803" max="12803" width="56.140625" style="145" bestFit="1" customWidth="1"/>
    <col min="12804" max="12805" width="16.85546875" style="145" customWidth="1"/>
    <col min="12806" max="12809" width="0" style="145" hidden="1" customWidth="1"/>
    <col min="12810" max="12810" width="16.85546875" style="145" customWidth="1"/>
    <col min="12811" max="12817" width="0" style="145" hidden="1" customWidth="1"/>
    <col min="12818" max="12818" width="16.85546875" style="145" customWidth="1"/>
    <col min="12819" max="12822" width="0" style="145" hidden="1" customWidth="1"/>
    <col min="12823" max="12823" width="16.85546875" style="145" customWidth="1"/>
    <col min="12824" max="12830" width="0" style="145" hidden="1" customWidth="1"/>
    <col min="12831" max="12831" width="19.85546875" style="145" customWidth="1"/>
    <col min="12832" max="13028" width="11.42578125" style="145" customWidth="1"/>
    <col min="13029" max="13029" width="13.7109375" style="145" customWidth="1"/>
    <col min="13030" max="13030" width="4.28515625" style="145" customWidth="1"/>
    <col min="13031" max="13031" width="56.140625" style="145" bestFit="1" customWidth="1"/>
    <col min="13032" max="13035" width="11.85546875" style="145" customWidth="1"/>
    <col min="13036" max="13056" width="11" style="145"/>
    <col min="13057" max="13057" width="23.5703125" style="145" bestFit="1" customWidth="1"/>
    <col min="13058" max="13058" width="4.28515625" style="145" customWidth="1"/>
    <col min="13059" max="13059" width="56.140625" style="145" bestFit="1" customWidth="1"/>
    <col min="13060" max="13061" width="16.85546875" style="145" customWidth="1"/>
    <col min="13062" max="13065" width="0" style="145" hidden="1" customWidth="1"/>
    <col min="13066" max="13066" width="16.85546875" style="145" customWidth="1"/>
    <col min="13067" max="13073" width="0" style="145" hidden="1" customWidth="1"/>
    <col min="13074" max="13074" width="16.85546875" style="145" customWidth="1"/>
    <col min="13075" max="13078" width="0" style="145" hidden="1" customWidth="1"/>
    <col min="13079" max="13079" width="16.85546875" style="145" customWidth="1"/>
    <col min="13080" max="13086" width="0" style="145" hidden="1" customWidth="1"/>
    <col min="13087" max="13087" width="19.85546875" style="145" customWidth="1"/>
    <col min="13088" max="13284" width="11.42578125" style="145" customWidth="1"/>
    <col min="13285" max="13285" width="13.7109375" style="145" customWidth="1"/>
    <col min="13286" max="13286" width="4.28515625" style="145" customWidth="1"/>
    <col min="13287" max="13287" width="56.140625" style="145" bestFit="1" customWidth="1"/>
    <col min="13288" max="13291" width="11.85546875" style="145" customWidth="1"/>
    <col min="13292" max="13312" width="11" style="145"/>
    <col min="13313" max="13313" width="23.5703125" style="145" bestFit="1" customWidth="1"/>
    <col min="13314" max="13314" width="4.28515625" style="145" customWidth="1"/>
    <col min="13315" max="13315" width="56.140625" style="145" bestFit="1" customWidth="1"/>
    <col min="13316" max="13317" width="16.85546875" style="145" customWidth="1"/>
    <col min="13318" max="13321" width="0" style="145" hidden="1" customWidth="1"/>
    <col min="13322" max="13322" width="16.85546875" style="145" customWidth="1"/>
    <col min="13323" max="13329" width="0" style="145" hidden="1" customWidth="1"/>
    <col min="13330" max="13330" width="16.85546875" style="145" customWidth="1"/>
    <col min="13331" max="13334" width="0" style="145" hidden="1" customWidth="1"/>
    <col min="13335" max="13335" width="16.85546875" style="145" customWidth="1"/>
    <col min="13336" max="13342" width="0" style="145" hidden="1" customWidth="1"/>
    <col min="13343" max="13343" width="19.85546875" style="145" customWidth="1"/>
    <col min="13344" max="13540" width="11.42578125" style="145" customWidth="1"/>
    <col min="13541" max="13541" width="13.7109375" style="145" customWidth="1"/>
    <col min="13542" max="13542" width="4.28515625" style="145" customWidth="1"/>
    <col min="13543" max="13543" width="56.140625" style="145" bestFit="1" customWidth="1"/>
    <col min="13544" max="13547" width="11.85546875" style="145" customWidth="1"/>
    <col min="13548" max="13568" width="11" style="145"/>
    <col min="13569" max="13569" width="23.5703125" style="145" bestFit="1" customWidth="1"/>
    <col min="13570" max="13570" width="4.28515625" style="145" customWidth="1"/>
    <col min="13571" max="13571" width="56.140625" style="145" bestFit="1" customWidth="1"/>
    <col min="13572" max="13573" width="16.85546875" style="145" customWidth="1"/>
    <col min="13574" max="13577" width="0" style="145" hidden="1" customWidth="1"/>
    <col min="13578" max="13578" width="16.85546875" style="145" customWidth="1"/>
    <col min="13579" max="13585" width="0" style="145" hidden="1" customWidth="1"/>
    <col min="13586" max="13586" width="16.85546875" style="145" customWidth="1"/>
    <col min="13587" max="13590" width="0" style="145" hidden="1" customWidth="1"/>
    <col min="13591" max="13591" width="16.85546875" style="145" customWidth="1"/>
    <col min="13592" max="13598" width="0" style="145" hidden="1" customWidth="1"/>
    <col min="13599" max="13599" width="19.85546875" style="145" customWidth="1"/>
    <col min="13600" max="13796" width="11.42578125" style="145" customWidth="1"/>
    <col min="13797" max="13797" width="13.7109375" style="145" customWidth="1"/>
    <col min="13798" max="13798" width="4.28515625" style="145" customWidth="1"/>
    <col min="13799" max="13799" width="56.140625" style="145" bestFit="1" customWidth="1"/>
    <col min="13800" max="13803" width="11.85546875" style="145" customWidth="1"/>
    <col min="13804" max="13824" width="11" style="145"/>
    <col min="13825" max="13825" width="23.5703125" style="145" bestFit="1" customWidth="1"/>
    <col min="13826" max="13826" width="4.28515625" style="145" customWidth="1"/>
    <col min="13827" max="13827" width="56.140625" style="145" bestFit="1" customWidth="1"/>
    <col min="13828" max="13829" width="16.85546875" style="145" customWidth="1"/>
    <col min="13830" max="13833" width="0" style="145" hidden="1" customWidth="1"/>
    <col min="13834" max="13834" width="16.85546875" style="145" customWidth="1"/>
    <col min="13835" max="13841" width="0" style="145" hidden="1" customWidth="1"/>
    <col min="13842" max="13842" width="16.85546875" style="145" customWidth="1"/>
    <col min="13843" max="13846" width="0" style="145" hidden="1" customWidth="1"/>
    <col min="13847" max="13847" width="16.85546875" style="145" customWidth="1"/>
    <col min="13848" max="13854" width="0" style="145" hidden="1" customWidth="1"/>
    <col min="13855" max="13855" width="19.85546875" style="145" customWidth="1"/>
    <col min="13856" max="14052" width="11.42578125" style="145" customWidth="1"/>
    <col min="14053" max="14053" width="13.7109375" style="145" customWidth="1"/>
    <col min="14054" max="14054" width="4.28515625" style="145" customWidth="1"/>
    <col min="14055" max="14055" width="56.140625" style="145" bestFit="1" customWidth="1"/>
    <col min="14056" max="14059" width="11.85546875" style="145" customWidth="1"/>
    <col min="14060" max="14080" width="11" style="145"/>
    <col min="14081" max="14081" width="23.5703125" style="145" bestFit="1" customWidth="1"/>
    <col min="14082" max="14082" width="4.28515625" style="145" customWidth="1"/>
    <col min="14083" max="14083" width="56.140625" style="145" bestFit="1" customWidth="1"/>
    <col min="14084" max="14085" width="16.85546875" style="145" customWidth="1"/>
    <col min="14086" max="14089" width="0" style="145" hidden="1" customWidth="1"/>
    <col min="14090" max="14090" width="16.85546875" style="145" customWidth="1"/>
    <col min="14091" max="14097" width="0" style="145" hidden="1" customWidth="1"/>
    <col min="14098" max="14098" width="16.85546875" style="145" customWidth="1"/>
    <col min="14099" max="14102" width="0" style="145" hidden="1" customWidth="1"/>
    <col min="14103" max="14103" width="16.85546875" style="145" customWidth="1"/>
    <col min="14104" max="14110" width="0" style="145" hidden="1" customWidth="1"/>
    <col min="14111" max="14111" width="19.85546875" style="145" customWidth="1"/>
    <col min="14112" max="14308" width="11.42578125" style="145" customWidth="1"/>
    <col min="14309" max="14309" width="13.7109375" style="145" customWidth="1"/>
    <col min="14310" max="14310" width="4.28515625" style="145" customWidth="1"/>
    <col min="14311" max="14311" width="56.140625" style="145" bestFit="1" customWidth="1"/>
    <col min="14312" max="14315" width="11.85546875" style="145" customWidth="1"/>
    <col min="14316" max="14336" width="11" style="145"/>
    <col min="14337" max="14337" width="23.5703125" style="145" bestFit="1" customWidth="1"/>
    <col min="14338" max="14338" width="4.28515625" style="145" customWidth="1"/>
    <col min="14339" max="14339" width="56.140625" style="145" bestFit="1" customWidth="1"/>
    <col min="14340" max="14341" width="16.85546875" style="145" customWidth="1"/>
    <col min="14342" max="14345" width="0" style="145" hidden="1" customWidth="1"/>
    <col min="14346" max="14346" width="16.85546875" style="145" customWidth="1"/>
    <col min="14347" max="14353" width="0" style="145" hidden="1" customWidth="1"/>
    <col min="14354" max="14354" width="16.85546875" style="145" customWidth="1"/>
    <col min="14355" max="14358" width="0" style="145" hidden="1" customWidth="1"/>
    <col min="14359" max="14359" width="16.85546875" style="145" customWidth="1"/>
    <col min="14360" max="14366" width="0" style="145" hidden="1" customWidth="1"/>
    <col min="14367" max="14367" width="19.85546875" style="145" customWidth="1"/>
    <col min="14368" max="14564" width="11.42578125" style="145" customWidth="1"/>
    <col min="14565" max="14565" width="13.7109375" style="145" customWidth="1"/>
    <col min="14566" max="14566" width="4.28515625" style="145" customWidth="1"/>
    <col min="14567" max="14567" width="56.140625" style="145" bestFit="1" customWidth="1"/>
    <col min="14568" max="14571" width="11.85546875" style="145" customWidth="1"/>
    <col min="14572" max="14592" width="11" style="145"/>
    <col min="14593" max="14593" width="23.5703125" style="145" bestFit="1" customWidth="1"/>
    <col min="14594" max="14594" width="4.28515625" style="145" customWidth="1"/>
    <col min="14595" max="14595" width="56.140625" style="145" bestFit="1" customWidth="1"/>
    <col min="14596" max="14597" width="16.85546875" style="145" customWidth="1"/>
    <col min="14598" max="14601" width="0" style="145" hidden="1" customWidth="1"/>
    <col min="14602" max="14602" width="16.85546875" style="145" customWidth="1"/>
    <col min="14603" max="14609" width="0" style="145" hidden="1" customWidth="1"/>
    <col min="14610" max="14610" width="16.85546875" style="145" customWidth="1"/>
    <col min="14611" max="14614" width="0" style="145" hidden="1" customWidth="1"/>
    <col min="14615" max="14615" width="16.85546875" style="145" customWidth="1"/>
    <col min="14616" max="14622" width="0" style="145" hidden="1" customWidth="1"/>
    <col min="14623" max="14623" width="19.85546875" style="145" customWidth="1"/>
    <col min="14624" max="14820" width="11.42578125" style="145" customWidth="1"/>
    <col min="14821" max="14821" width="13.7109375" style="145" customWidth="1"/>
    <col min="14822" max="14822" width="4.28515625" style="145" customWidth="1"/>
    <col min="14823" max="14823" width="56.140625" style="145" bestFit="1" customWidth="1"/>
    <col min="14824" max="14827" width="11.85546875" style="145" customWidth="1"/>
    <col min="14828" max="14848" width="11" style="145"/>
    <col min="14849" max="14849" width="23.5703125" style="145" bestFit="1" customWidth="1"/>
    <col min="14850" max="14850" width="4.28515625" style="145" customWidth="1"/>
    <col min="14851" max="14851" width="56.140625" style="145" bestFit="1" customWidth="1"/>
    <col min="14852" max="14853" width="16.85546875" style="145" customWidth="1"/>
    <col min="14854" max="14857" width="0" style="145" hidden="1" customWidth="1"/>
    <col min="14858" max="14858" width="16.85546875" style="145" customWidth="1"/>
    <col min="14859" max="14865" width="0" style="145" hidden="1" customWidth="1"/>
    <col min="14866" max="14866" width="16.85546875" style="145" customWidth="1"/>
    <col min="14867" max="14870" width="0" style="145" hidden="1" customWidth="1"/>
    <col min="14871" max="14871" width="16.85546875" style="145" customWidth="1"/>
    <col min="14872" max="14878" width="0" style="145" hidden="1" customWidth="1"/>
    <col min="14879" max="14879" width="19.85546875" style="145" customWidth="1"/>
    <col min="14880" max="15076" width="11.42578125" style="145" customWidth="1"/>
    <col min="15077" max="15077" width="13.7109375" style="145" customWidth="1"/>
    <col min="15078" max="15078" width="4.28515625" style="145" customWidth="1"/>
    <col min="15079" max="15079" width="56.140625" style="145" bestFit="1" customWidth="1"/>
    <col min="15080" max="15083" width="11.85546875" style="145" customWidth="1"/>
    <col min="15084" max="15104" width="11" style="145"/>
    <col min="15105" max="15105" width="23.5703125" style="145" bestFit="1" customWidth="1"/>
    <col min="15106" max="15106" width="4.28515625" style="145" customWidth="1"/>
    <col min="15107" max="15107" width="56.140625" style="145" bestFit="1" customWidth="1"/>
    <col min="15108" max="15109" width="16.85546875" style="145" customWidth="1"/>
    <col min="15110" max="15113" width="0" style="145" hidden="1" customWidth="1"/>
    <col min="15114" max="15114" width="16.85546875" style="145" customWidth="1"/>
    <col min="15115" max="15121" width="0" style="145" hidden="1" customWidth="1"/>
    <col min="15122" max="15122" width="16.85546875" style="145" customWidth="1"/>
    <col min="15123" max="15126" width="0" style="145" hidden="1" customWidth="1"/>
    <col min="15127" max="15127" width="16.85546875" style="145" customWidth="1"/>
    <col min="15128" max="15134" width="0" style="145" hidden="1" customWidth="1"/>
    <col min="15135" max="15135" width="19.85546875" style="145" customWidth="1"/>
    <col min="15136" max="15332" width="11.42578125" style="145" customWidth="1"/>
    <col min="15333" max="15333" width="13.7109375" style="145" customWidth="1"/>
    <col min="15334" max="15334" width="4.28515625" style="145" customWidth="1"/>
    <col min="15335" max="15335" width="56.140625" style="145" bestFit="1" customWidth="1"/>
    <col min="15336" max="15339" width="11.85546875" style="145" customWidth="1"/>
    <col min="15340" max="15360" width="11" style="145"/>
    <col min="15361" max="15361" width="23.5703125" style="145" bestFit="1" customWidth="1"/>
    <col min="15362" max="15362" width="4.28515625" style="145" customWidth="1"/>
    <col min="15363" max="15363" width="56.140625" style="145" bestFit="1" customWidth="1"/>
    <col min="15364" max="15365" width="16.85546875" style="145" customWidth="1"/>
    <col min="15366" max="15369" width="0" style="145" hidden="1" customWidth="1"/>
    <col min="15370" max="15370" width="16.85546875" style="145" customWidth="1"/>
    <col min="15371" max="15377" width="0" style="145" hidden="1" customWidth="1"/>
    <col min="15378" max="15378" width="16.85546875" style="145" customWidth="1"/>
    <col min="15379" max="15382" width="0" style="145" hidden="1" customWidth="1"/>
    <col min="15383" max="15383" width="16.85546875" style="145" customWidth="1"/>
    <col min="15384" max="15390" width="0" style="145" hidden="1" customWidth="1"/>
    <col min="15391" max="15391" width="19.85546875" style="145" customWidth="1"/>
    <col min="15392" max="15588" width="11.42578125" style="145" customWidth="1"/>
    <col min="15589" max="15589" width="13.7109375" style="145" customWidth="1"/>
    <col min="15590" max="15590" width="4.28515625" style="145" customWidth="1"/>
    <col min="15591" max="15591" width="56.140625" style="145" bestFit="1" customWidth="1"/>
    <col min="15592" max="15595" width="11.85546875" style="145" customWidth="1"/>
    <col min="15596" max="15616" width="11" style="145"/>
    <col min="15617" max="15617" width="23.5703125" style="145" bestFit="1" customWidth="1"/>
    <col min="15618" max="15618" width="4.28515625" style="145" customWidth="1"/>
    <col min="15619" max="15619" width="56.140625" style="145" bestFit="1" customWidth="1"/>
    <col min="15620" max="15621" width="16.85546875" style="145" customWidth="1"/>
    <col min="15622" max="15625" width="0" style="145" hidden="1" customWidth="1"/>
    <col min="15626" max="15626" width="16.85546875" style="145" customWidth="1"/>
    <col min="15627" max="15633" width="0" style="145" hidden="1" customWidth="1"/>
    <col min="15634" max="15634" width="16.85546875" style="145" customWidth="1"/>
    <col min="15635" max="15638" width="0" style="145" hidden="1" customWidth="1"/>
    <col min="15639" max="15639" width="16.85546875" style="145" customWidth="1"/>
    <col min="15640" max="15646" width="0" style="145" hidden="1" customWidth="1"/>
    <col min="15647" max="15647" width="19.85546875" style="145" customWidth="1"/>
    <col min="15648" max="15844" width="11.42578125" style="145" customWidth="1"/>
    <col min="15845" max="15845" width="13.7109375" style="145" customWidth="1"/>
    <col min="15846" max="15846" width="4.28515625" style="145" customWidth="1"/>
    <col min="15847" max="15847" width="56.140625" style="145" bestFit="1" customWidth="1"/>
    <col min="15848" max="15851" width="11.85546875" style="145" customWidth="1"/>
    <col min="15852" max="15872" width="11" style="145"/>
    <col min="15873" max="15873" width="23.5703125" style="145" bestFit="1" customWidth="1"/>
    <col min="15874" max="15874" width="4.28515625" style="145" customWidth="1"/>
    <col min="15875" max="15875" width="56.140625" style="145" bestFit="1" customWidth="1"/>
    <col min="15876" max="15877" width="16.85546875" style="145" customWidth="1"/>
    <col min="15878" max="15881" width="0" style="145" hidden="1" customWidth="1"/>
    <col min="15882" max="15882" width="16.85546875" style="145" customWidth="1"/>
    <col min="15883" max="15889" width="0" style="145" hidden="1" customWidth="1"/>
    <col min="15890" max="15890" width="16.85546875" style="145" customWidth="1"/>
    <col min="15891" max="15894" width="0" style="145" hidden="1" customWidth="1"/>
    <col min="15895" max="15895" width="16.85546875" style="145" customWidth="1"/>
    <col min="15896" max="15902" width="0" style="145" hidden="1" customWidth="1"/>
    <col min="15903" max="15903" width="19.85546875" style="145" customWidth="1"/>
    <col min="15904" max="16100" width="11.42578125" style="145" customWidth="1"/>
    <col min="16101" max="16101" width="13.7109375" style="145" customWidth="1"/>
    <col min="16102" max="16102" width="4.28515625" style="145" customWidth="1"/>
    <col min="16103" max="16103" width="56.140625" style="145" bestFit="1" customWidth="1"/>
    <col min="16104" max="16107" width="11.85546875" style="145" customWidth="1"/>
    <col min="16108" max="16128" width="11" style="145"/>
    <col min="16129" max="16129" width="23.5703125" style="145" bestFit="1" customWidth="1"/>
    <col min="16130" max="16130" width="4.28515625" style="145" customWidth="1"/>
    <col min="16131" max="16131" width="56.140625" style="145" bestFit="1" customWidth="1"/>
    <col min="16132" max="16133" width="16.85546875" style="145" customWidth="1"/>
    <col min="16134" max="16137" width="0" style="145" hidden="1" customWidth="1"/>
    <col min="16138" max="16138" width="16.85546875" style="145" customWidth="1"/>
    <col min="16139" max="16145" width="0" style="145" hidden="1" customWidth="1"/>
    <col min="16146" max="16146" width="16.85546875" style="145" customWidth="1"/>
    <col min="16147" max="16150" width="0" style="145" hidden="1" customWidth="1"/>
    <col min="16151" max="16151" width="16.85546875" style="145" customWidth="1"/>
    <col min="16152" max="16158" width="0" style="145" hidden="1" customWidth="1"/>
    <col min="16159" max="16159" width="19.85546875" style="145" customWidth="1"/>
    <col min="16160" max="16356" width="11.42578125" style="145" customWidth="1"/>
    <col min="16357" max="16357" width="13.7109375" style="145" customWidth="1"/>
    <col min="16358" max="16358" width="4.28515625" style="145" customWidth="1"/>
    <col min="16359" max="16359" width="56.140625" style="145" bestFit="1" customWidth="1"/>
    <col min="16360" max="16363" width="11.85546875" style="145" customWidth="1"/>
    <col min="16364" max="16384" width="11" style="145"/>
  </cols>
  <sheetData>
    <row r="1" spans="1:31" ht="20.25" customHeight="1" x14ac:dyDescent="0.2">
      <c r="A1" s="142"/>
      <c r="B1" s="143"/>
      <c r="C1" s="144"/>
      <c r="D1" s="236" t="s">
        <v>0</v>
      </c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8" t="s">
        <v>135</v>
      </c>
      <c r="AE1" s="239"/>
    </row>
    <row r="2" spans="1:31" ht="20.25" customHeight="1" x14ac:dyDescent="0.2">
      <c r="A2" s="146"/>
      <c r="B2" s="147"/>
      <c r="C2" s="148"/>
      <c r="D2" s="236" t="s">
        <v>2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40" t="s">
        <v>3</v>
      </c>
      <c r="AE2" s="241"/>
    </row>
    <row r="3" spans="1:31" ht="20.25" customHeight="1" thickBot="1" x14ac:dyDescent="0.25">
      <c r="A3" s="149"/>
      <c r="B3" s="150"/>
      <c r="C3" s="151"/>
      <c r="D3" s="236" t="s">
        <v>136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42"/>
      <c r="AE3" s="243"/>
    </row>
    <row r="4" spans="1:31" x14ac:dyDescent="0.2">
      <c r="A4" s="152" t="s">
        <v>5</v>
      </c>
      <c r="S4" s="154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231" t="s">
        <v>137</v>
      </c>
      <c r="AE4" s="232"/>
    </row>
    <row r="5" spans="1:31" ht="13.5" thickBot="1" x14ac:dyDescent="0.25">
      <c r="A5" s="152" t="s">
        <v>138</v>
      </c>
      <c r="S5" s="155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233" t="s">
        <v>139</v>
      </c>
      <c r="AE5" s="234"/>
    </row>
    <row r="6" spans="1:31" ht="24.95" customHeight="1" x14ac:dyDescent="0.2">
      <c r="A6" s="103" t="s">
        <v>9</v>
      </c>
      <c r="B6" s="103" t="s">
        <v>10</v>
      </c>
      <c r="C6" s="104" t="s">
        <v>140</v>
      </c>
      <c r="D6" s="103" t="s">
        <v>141</v>
      </c>
      <c r="E6" s="105" t="s">
        <v>142</v>
      </c>
      <c r="F6" s="105" t="s">
        <v>42</v>
      </c>
      <c r="G6" s="105" t="s">
        <v>143</v>
      </c>
      <c r="H6" s="105" t="s">
        <v>44</v>
      </c>
      <c r="I6" s="105" t="s">
        <v>45</v>
      </c>
      <c r="J6" s="105" t="s">
        <v>46</v>
      </c>
      <c r="K6" s="105" t="s">
        <v>47</v>
      </c>
      <c r="L6" s="105" t="s">
        <v>48</v>
      </c>
      <c r="M6" s="105" t="s">
        <v>49</v>
      </c>
      <c r="N6" s="105" t="s">
        <v>50</v>
      </c>
      <c r="O6" s="105" t="s">
        <v>51</v>
      </c>
      <c r="P6" s="105" t="s">
        <v>52</v>
      </c>
      <c r="Q6" s="105" t="s">
        <v>53</v>
      </c>
      <c r="R6" s="105" t="s">
        <v>54</v>
      </c>
      <c r="S6" s="105" t="s">
        <v>55</v>
      </c>
      <c r="T6" s="105" t="s">
        <v>56</v>
      </c>
      <c r="U6" s="105" t="s">
        <v>57</v>
      </c>
      <c r="V6" s="105" t="s">
        <v>58</v>
      </c>
      <c r="W6" s="105" t="s">
        <v>59</v>
      </c>
      <c r="X6" s="105" t="s">
        <v>60</v>
      </c>
      <c r="Y6" s="105" t="s">
        <v>61</v>
      </c>
      <c r="Z6" s="105" t="s">
        <v>62</v>
      </c>
      <c r="AA6" s="105" t="s">
        <v>63</v>
      </c>
      <c r="AB6" s="105" t="s">
        <v>64</v>
      </c>
      <c r="AC6" s="105" t="s">
        <v>65</v>
      </c>
      <c r="AD6" s="105" t="s">
        <v>66</v>
      </c>
      <c r="AE6" s="105" t="s">
        <v>67</v>
      </c>
    </row>
    <row r="7" spans="1:31" s="147" customFormat="1" ht="17.25" customHeight="1" x14ac:dyDescent="0.2">
      <c r="A7" s="102" t="s">
        <v>68</v>
      </c>
      <c r="B7" s="103"/>
      <c r="C7" s="104" t="s">
        <v>132</v>
      </c>
      <c r="D7" s="131">
        <f>+D8</f>
        <v>57121000</v>
      </c>
      <c r="E7" s="131">
        <f t="shared" ref="E7:AE8" si="0">+E8</f>
        <v>51121000</v>
      </c>
      <c r="F7" s="131">
        <f t="shared" si="0"/>
        <v>48350000</v>
      </c>
      <c r="G7" s="131">
        <f t="shared" si="0"/>
        <v>2771000</v>
      </c>
      <c r="H7" s="131">
        <f t="shared" si="0"/>
        <v>0</v>
      </c>
      <c r="I7" s="131">
        <f t="shared" si="0"/>
        <v>0</v>
      </c>
      <c r="J7" s="131">
        <f t="shared" si="0"/>
        <v>0</v>
      </c>
      <c r="K7" s="131">
        <f t="shared" si="0"/>
        <v>0</v>
      </c>
      <c r="L7" s="131">
        <f t="shared" si="0"/>
        <v>0</v>
      </c>
      <c r="M7" s="131">
        <f t="shared" si="0"/>
        <v>0</v>
      </c>
      <c r="N7" s="131">
        <f t="shared" si="0"/>
        <v>0</v>
      </c>
      <c r="O7" s="131">
        <f t="shared" si="0"/>
        <v>0</v>
      </c>
      <c r="P7" s="131">
        <f t="shared" si="0"/>
        <v>0</v>
      </c>
      <c r="Q7" s="131">
        <f t="shared" si="0"/>
        <v>0</v>
      </c>
      <c r="R7" s="131">
        <f t="shared" si="0"/>
        <v>51121000</v>
      </c>
      <c r="S7" s="131">
        <f t="shared" si="0"/>
        <v>48350000</v>
      </c>
      <c r="T7" s="131">
        <f t="shared" si="0"/>
        <v>2771000</v>
      </c>
      <c r="U7" s="131">
        <f t="shared" si="0"/>
        <v>0</v>
      </c>
      <c r="V7" s="131">
        <f t="shared" si="0"/>
        <v>0</v>
      </c>
      <c r="W7" s="131">
        <f t="shared" si="0"/>
        <v>0</v>
      </c>
      <c r="X7" s="131">
        <f t="shared" si="0"/>
        <v>0</v>
      </c>
      <c r="Y7" s="131">
        <f t="shared" si="0"/>
        <v>0</v>
      </c>
      <c r="Z7" s="131">
        <f t="shared" si="0"/>
        <v>0</v>
      </c>
      <c r="AA7" s="131">
        <f t="shared" si="0"/>
        <v>0</v>
      </c>
      <c r="AB7" s="131">
        <f t="shared" si="0"/>
        <v>0</v>
      </c>
      <c r="AC7" s="131">
        <f t="shared" si="0"/>
        <v>0</v>
      </c>
      <c r="AD7" s="131">
        <f t="shared" si="0"/>
        <v>0</v>
      </c>
      <c r="AE7" s="131">
        <f t="shared" si="0"/>
        <v>51121000</v>
      </c>
    </row>
    <row r="8" spans="1:31" ht="20.25" customHeight="1" x14ac:dyDescent="0.2">
      <c r="A8" s="102" t="s">
        <v>70</v>
      </c>
      <c r="B8" s="103"/>
      <c r="C8" s="104" t="s">
        <v>133</v>
      </c>
      <c r="D8" s="132">
        <f>+D9</f>
        <v>57121000</v>
      </c>
      <c r="E8" s="132">
        <f t="shared" si="0"/>
        <v>51121000</v>
      </c>
      <c r="F8" s="132">
        <f t="shared" si="0"/>
        <v>48350000</v>
      </c>
      <c r="G8" s="132">
        <f t="shared" si="0"/>
        <v>2771000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P8" s="132">
        <f t="shared" si="0"/>
        <v>0</v>
      </c>
      <c r="Q8" s="132">
        <f t="shared" si="0"/>
        <v>0</v>
      </c>
      <c r="R8" s="132">
        <f t="shared" si="0"/>
        <v>51121000</v>
      </c>
      <c r="S8" s="132">
        <f t="shared" si="0"/>
        <v>48350000</v>
      </c>
      <c r="T8" s="132">
        <f t="shared" si="0"/>
        <v>2771000</v>
      </c>
      <c r="U8" s="132">
        <f t="shared" si="0"/>
        <v>0</v>
      </c>
      <c r="V8" s="132">
        <f t="shared" si="0"/>
        <v>0</v>
      </c>
      <c r="W8" s="132">
        <f t="shared" si="0"/>
        <v>0</v>
      </c>
      <c r="X8" s="132">
        <f t="shared" si="0"/>
        <v>0</v>
      </c>
      <c r="Y8" s="132">
        <f t="shared" si="0"/>
        <v>0</v>
      </c>
      <c r="Z8" s="132">
        <f t="shared" si="0"/>
        <v>0</v>
      </c>
      <c r="AA8" s="132">
        <f t="shared" si="0"/>
        <v>0</v>
      </c>
      <c r="AB8" s="132">
        <f t="shared" si="0"/>
        <v>0</v>
      </c>
      <c r="AC8" s="132">
        <f t="shared" si="0"/>
        <v>0</v>
      </c>
      <c r="AD8" s="132">
        <f t="shared" si="0"/>
        <v>0</v>
      </c>
      <c r="AE8" s="132">
        <f t="shared" si="0"/>
        <v>51121000</v>
      </c>
    </row>
    <row r="9" spans="1:31" s="147" customFormat="1" ht="26.25" customHeight="1" x14ac:dyDescent="0.2">
      <c r="A9" s="156" t="s">
        <v>72</v>
      </c>
      <c r="B9" s="157"/>
      <c r="C9" s="158" t="s">
        <v>134</v>
      </c>
      <c r="D9" s="159">
        <f>SUM(D10)</f>
        <v>57121000</v>
      </c>
      <c r="E9" s="159">
        <f t="shared" ref="E9:AD10" si="1">SUM(E10)</f>
        <v>51121000</v>
      </c>
      <c r="F9" s="159">
        <f t="shared" si="1"/>
        <v>48350000</v>
      </c>
      <c r="G9" s="159">
        <f t="shared" si="1"/>
        <v>2771000</v>
      </c>
      <c r="H9" s="159">
        <f t="shared" si="1"/>
        <v>0</v>
      </c>
      <c r="I9" s="159">
        <f t="shared" si="1"/>
        <v>0</v>
      </c>
      <c r="J9" s="159">
        <f t="shared" si="1"/>
        <v>0</v>
      </c>
      <c r="K9" s="159">
        <f t="shared" si="1"/>
        <v>0</v>
      </c>
      <c r="L9" s="159">
        <f t="shared" si="1"/>
        <v>0</v>
      </c>
      <c r="M9" s="159">
        <f t="shared" si="1"/>
        <v>0</v>
      </c>
      <c r="N9" s="159">
        <f t="shared" si="1"/>
        <v>0</v>
      </c>
      <c r="O9" s="159">
        <f t="shared" si="1"/>
        <v>0</v>
      </c>
      <c r="P9" s="159">
        <f t="shared" si="1"/>
        <v>0</v>
      </c>
      <c r="Q9" s="159">
        <f t="shared" si="1"/>
        <v>0</v>
      </c>
      <c r="R9" s="159">
        <f t="shared" si="1"/>
        <v>51121000</v>
      </c>
      <c r="S9" s="159">
        <f t="shared" si="1"/>
        <v>48350000</v>
      </c>
      <c r="T9" s="159">
        <f t="shared" si="1"/>
        <v>2771000</v>
      </c>
      <c r="U9" s="159">
        <f t="shared" si="1"/>
        <v>0</v>
      </c>
      <c r="V9" s="159">
        <f t="shared" si="1"/>
        <v>0</v>
      </c>
      <c r="W9" s="159">
        <f t="shared" si="1"/>
        <v>0</v>
      </c>
      <c r="X9" s="159">
        <f t="shared" si="1"/>
        <v>0</v>
      </c>
      <c r="Y9" s="159">
        <f t="shared" si="1"/>
        <v>0</v>
      </c>
      <c r="Z9" s="159">
        <f t="shared" si="1"/>
        <v>0</v>
      </c>
      <c r="AA9" s="159">
        <f t="shared" si="1"/>
        <v>0</v>
      </c>
      <c r="AB9" s="159">
        <f t="shared" si="1"/>
        <v>0</v>
      </c>
      <c r="AC9" s="159">
        <f t="shared" si="1"/>
        <v>0</v>
      </c>
      <c r="AD9" s="159">
        <f t="shared" si="1"/>
        <v>0</v>
      </c>
      <c r="AE9" s="159">
        <f>SUM(AE10)</f>
        <v>51121000</v>
      </c>
    </row>
    <row r="10" spans="1:31" s="147" customFormat="1" ht="26.25" customHeight="1" x14ac:dyDescent="0.2">
      <c r="A10" s="160" t="s">
        <v>80</v>
      </c>
      <c r="B10" s="161"/>
      <c r="C10" s="162" t="s">
        <v>81</v>
      </c>
      <c r="D10" s="163">
        <f>SUM(D11)</f>
        <v>57121000</v>
      </c>
      <c r="E10" s="163">
        <f t="shared" si="1"/>
        <v>51121000</v>
      </c>
      <c r="F10" s="163">
        <f t="shared" si="1"/>
        <v>48350000</v>
      </c>
      <c r="G10" s="163">
        <f t="shared" si="1"/>
        <v>2771000</v>
      </c>
      <c r="H10" s="163">
        <f t="shared" si="1"/>
        <v>0</v>
      </c>
      <c r="I10" s="163">
        <f t="shared" si="1"/>
        <v>0</v>
      </c>
      <c r="J10" s="163">
        <f t="shared" si="1"/>
        <v>0</v>
      </c>
      <c r="K10" s="163">
        <f t="shared" si="1"/>
        <v>0</v>
      </c>
      <c r="L10" s="163">
        <f t="shared" si="1"/>
        <v>0</v>
      </c>
      <c r="M10" s="163">
        <f t="shared" si="1"/>
        <v>0</v>
      </c>
      <c r="N10" s="163">
        <f t="shared" si="1"/>
        <v>0</v>
      </c>
      <c r="O10" s="163">
        <f t="shared" si="1"/>
        <v>0</v>
      </c>
      <c r="P10" s="163">
        <f t="shared" si="1"/>
        <v>0</v>
      </c>
      <c r="Q10" s="163">
        <f t="shared" si="1"/>
        <v>0</v>
      </c>
      <c r="R10" s="163">
        <f t="shared" si="1"/>
        <v>51121000</v>
      </c>
      <c r="S10" s="163">
        <f t="shared" si="1"/>
        <v>48350000</v>
      </c>
      <c r="T10" s="163">
        <f t="shared" si="1"/>
        <v>2771000</v>
      </c>
      <c r="U10" s="163">
        <f t="shared" si="1"/>
        <v>0</v>
      </c>
      <c r="V10" s="163">
        <f t="shared" si="1"/>
        <v>0</v>
      </c>
      <c r="W10" s="163">
        <f t="shared" si="1"/>
        <v>0</v>
      </c>
      <c r="X10" s="163">
        <f t="shared" si="1"/>
        <v>0</v>
      </c>
      <c r="Y10" s="163">
        <f t="shared" si="1"/>
        <v>0</v>
      </c>
      <c r="Z10" s="163">
        <f t="shared" si="1"/>
        <v>0</v>
      </c>
      <c r="AA10" s="163">
        <f t="shared" si="1"/>
        <v>0</v>
      </c>
      <c r="AB10" s="163">
        <f t="shared" si="1"/>
        <v>0</v>
      </c>
      <c r="AC10" s="163">
        <f t="shared" si="1"/>
        <v>0</v>
      </c>
      <c r="AD10" s="163">
        <f t="shared" si="1"/>
        <v>0</v>
      </c>
      <c r="AE10" s="163">
        <f>SUM(AE11)</f>
        <v>51121000</v>
      </c>
    </row>
    <row r="11" spans="1:31" s="147" customFormat="1" ht="26.25" customHeight="1" x14ac:dyDescent="0.2">
      <c r="A11" s="164" t="s">
        <v>90</v>
      </c>
      <c r="B11" s="165"/>
      <c r="C11" s="166" t="s">
        <v>91</v>
      </c>
      <c r="D11" s="167">
        <f>SUM( D12:D13)</f>
        <v>57121000</v>
      </c>
      <c r="E11" s="167">
        <f t="shared" ref="E11:AD11" si="2">SUM( E12:E13)</f>
        <v>51121000</v>
      </c>
      <c r="F11" s="167">
        <f t="shared" si="2"/>
        <v>48350000</v>
      </c>
      <c r="G11" s="167">
        <f t="shared" si="2"/>
        <v>2771000</v>
      </c>
      <c r="H11" s="167">
        <f t="shared" si="2"/>
        <v>0</v>
      </c>
      <c r="I11" s="167">
        <f t="shared" si="2"/>
        <v>0</v>
      </c>
      <c r="J11" s="167">
        <f t="shared" si="2"/>
        <v>0</v>
      </c>
      <c r="K11" s="167">
        <f t="shared" si="2"/>
        <v>0</v>
      </c>
      <c r="L11" s="167">
        <f t="shared" si="2"/>
        <v>0</v>
      </c>
      <c r="M11" s="167">
        <f t="shared" si="2"/>
        <v>0</v>
      </c>
      <c r="N11" s="167">
        <f t="shared" si="2"/>
        <v>0</v>
      </c>
      <c r="O11" s="167">
        <f t="shared" si="2"/>
        <v>0</v>
      </c>
      <c r="P11" s="167">
        <f t="shared" si="2"/>
        <v>0</v>
      </c>
      <c r="Q11" s="167">
        <f t="shared" si="2"/>
        <v>0</v>
      </c>
      <c r="R11" s="167">
        <f t="shared" si="2"/>
        <v>51121000</v>
      </c>
      <c r="S11" s="167">
        <f t="shared" si="2"/>
        <v>48350000</v>
      </c>
      <c r="T11" s="167">
        <f t="shared" si="2"/>
        <v>2771000</v>
      </c>
      <c r="U11" s="167">
        <f t="shared" si="2"/>
        <v>0</v>
      </c>
      <c r="V11" s="167">
        <f t="shared" si="2"/>
        <v>0</v>
      </c>
      <c r="W11" s="167">
        <f t="shared" si="2"/>
        <v>0</v>
      </c>
      <c r="X11" s="167">
        <f t="shared" si="2"/>
        <v>0</v>
      </c>
      <c r="Y11" s="167">
        <f t="shared" si="2"/>
        <v>0</v>
      </c>
      <c r="Z11" s="167">
        <f t="shared" si="2"/>
        <v>0</v>
      </c>
      <c r="AA11" s="167">
        <f t="shared" si="2"/>
        <v>0</v>
      </c>
      <c r="AB11" s="167">
        <f t="shared" si="2"/>
        <v>0</v>
      </c>
      <c r="AC11" s="167">
        <f t="shared" si="2"/>
        <v>0</v>
      </c>
      <c r="AD11" s="167">
        <f t="shared" si="2"/>
        <v>0</v>
      </c>
      <c r="AE11" s="167">
        <f>SUM( AE12:AE13)</f>
        <v>51121000</v>
      </c>
    </row>
    <row r="12" spans="1:31" s="171" customFormat="1" ht="26.25" customHeight="1" x14ac:dyDescent="0.2">
      <c r="A12" s="168" t="s">
        <v>94</v>
      </c>
      <c r="B12" s="169">
        <v>20</v>
      </c>
      <c r="C12" s="45" t="s">
        <v>95</v>
      </c>
      <c r="D12" s="170">
        <v>47500000</v>
      </c>
      <c r="E12" s="170">
        <v>41500000</v>
      </c>
      <c r="F12" s="170">
        <v>41500000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f>SUM(F12:Q12)</f>
        <v>41500000</v>
      </c>
      <c r="S12" s="170">
        <v>41500000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f>SUM(S12:AD12)</f>
        <v>41500000</v>
      </c>
    </row>
    <row r="13" spans="1:31" s="171" customFormat="1" ht="26.25" customHeight="1" x14ac:dyDescent="0.2">
      <c r="A13" s="168" t="s">
        <v>94</v>
      </c>
      <c r="B13" s="169">
        <v>21</v>
      </c>
      <c r="C13" s="45" t="s">
        <v>95</v>
      </c>
      <c r="D13" s="170">
        <v>9621000</v>
      </c>
      <c r="E13" s="170">
        <v>9621000</v>
      </c>
      <c r="F13" s="170">
        <v>6850000</v>
      </c>
      <c r="G13" s="170">
        <v>2771000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f>SUM(F13:Q13)</f>
        <v>9621000</v>
      </c>
      <c r="S13" s="170">
        <v>6850000</v>
      </c>
      <c r="T13" s="170">
        <v>2771000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f>SUM(S13:AD13)</f>
        <v>9621000</v>
      </c>
    </row>
    <row r="14" spans="1:31" s="147" customFormat="1" ht="15.75" customHeight="1" x14ac:dyDescent="0.2">
      <c r="A14" s="102" t="s">
        <v>122</v>
      </c>
      <c r="B14" s="103"/>
      <c r="C14" s="104" t="s">
        <v>123</v>
      </c>
      <c r="D14" s="131">
        <f>+D15</f>
        <v>1758299678.5599999</v>
      </c>
      <c r="E14" s="131">
        <f>+E15</f>
        <v>1571853390.6500001</v>
      </c>
      <c r="F14" s="131">
        <f t="shared" ref="F14:AD14" si="3">+F15</f>
        <v>526714984.98000002</v>
      </c>
      <c r="G14" s="131">
        <f t="shared" si="3"/>
        <v>635571581.16999996</v>
      </c>
      <c r="H14" s="131">
        <f t="shared" si="3"/>
        <v>388838861</v>
      </c>
      <c r="I14" s="131">
        <f t="shared" si="3"/>
        <v>20727963.329999998</v>
      </c>
      <c r="J14" s="131">
        <f t="shared" si="3"/>
        <v>0</v>
      </c>
      <c r="K14" s="131">
        <f t="shared" si="3"/>
        <v>0</v>
      </c>
      <c r="L14" s="131">
        <f t="shared" si="3"/>
        <v>0</v>
      </c>
      <c r="M14" s="131">
        <f t="shared" si="3"/>
        <v>0</v>
      </c>
      <c r="N14" s="131">
        <f t="shared" si="3"/>
        <v>0</v>
      </c>
      <c r="O14" s="131">
        <f>+O15</f>
        <v>0</v>
      </c>
      <c r="P14" s="131">
        <f t="shared" si="3"/>
        <v>0</v>
      </c>
      <c r="Q14" s="131">
        <f t="shared" si="3"/>
        <v>0</v>
      </c>
      <c r="R14" s="131">
        <f>+R15</f>
        <v>1571853390.48</v>
      </c>
      <c r="S14" s="131">
        <f t="shared" si="3"/>
        <v>526714984.98000002</v>
      </c>
      <c r="T14" s="131">
        <f t="shared" si="3"/>
        <v>635571581.16999996</v>
      </c>
      <c r="U14" s="131">
        <f t="shared" si="3"/>
        <v>387328194.32999998</v>
      </c>
      <c r="V14" s="131">
        <f t="shared" si="3"/>
        <v>20727963.329999998</v>
      </c>
      <c r="W14" s="131">
        <f t="shared" si="3"/>
        <v>0</v>
      </c>
      <c r="X14" s="131">
        <f t="shared" si="3"/>
        <v>0</v>
      </c>
      <c r="Y14" s="131">
        <f t="shared" si="3"/>
        <v>0</v>
      </c>
      <c r="Z14" s="131">
        <f t="shared" si="3"/>
        <v>0</v>
      </c>
      <c r="AA14" s="131">
        <f t="shared" si="3"/>
        <v>0</v>
      </c>
      <c r="AB14" s="131">
        <f t="shared" si="3"/>
        <v>0</v>
      </c>
      <c r="AC14" s="131">
        <f t="shared" si="3"/>
        <v>0</v>
      </c>
      <c r="AD14" s="131">
        <f t="shared" si="3"/>
        <v>0</v>
      </c>
      <c r="AE14" s="131">
        <f>+AE15</f>
        <v>1570342723.8099999</v>
      </c>
    </row>
    <row r="15" spans="1:31" s="171" customFormat="1" ht="23.25" customHeight="1" x14ac:dyDescent="0.2">
      <c r="A15" s="168" t="s">
        <v>125</v>
      </c>
      <c r="B15" s="172">
        <v>20</v>
      </c>
      <c r="C15" s="45" t="s">
        <v>126</v>
      </c>
      <c r="D15" s="173">
        <v>1758299678.5599999</v>
      </c>
      <c r="E15" s="173">
        <v>1571853390.6500001</v>
      </c>
      <c r="F15" s="173">
        <v>526714984.98000002</v>
      </c>
      <c r="G15" s="173">
        <v>635571581.16999996</v>
      </c>
      <c r="H15" s="173">
        <v>388838861</v>
      </c>
      <c r="I15" s="173">
        <v>20727963.329999998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73">
        <v>0</v>
      </c>
      <c r="Q15" s="173">
        <v>0</v>
      </c>
      <c r="R15" s="173">
        <f>SUM(F15:Q15)</f>
        <v>1571853390.48</v>
      </c>
      <c r="S15" s="173">
        <v>526714984.98000002</v>
      </c>
      <c r="T15" s="173">
        <v>635571581.16999996</v>
      </c>
      <c r="U15" s="173">
        <v>387328194.32999998</v>
      </c>
      <c r="V15" s="173">
        <v>20727963.329999998</v>
      </c>
      <c r="W15" s="173">
        <v>0</v>
      </c>
      <c r="X15" s="173">
        <v>0</v>
      </c>
      <c r="Y15" s="173">
        <v>0</v>
      </c>
      <c r="Z15" s="173">
        <v>0</v>
      </c>
      <c r="AA15" s="173">
        <v>0</v>
      </c>
      <c r="AB15" s="173">
        <v>0</v>
      </c>
      <c r="AC15" s="173">
        <v>0</v>
      </c>
      <c r="AD15" s="173">
        <v>0</v>
      </c>
      <c r="AE15" s="173">
        <f>SUM(S15:AD15)</f>
        <v>1570342723.8099999</v>
      </c>
    </row>
    <row r="16" spans="1:31" s="147" customFormat="1" ht="15.75" x14ac:dyDescent="0.2">
      <c r="A16" s="235" t="s">
        <v>127</v>
      </c>
      <c r="B16" s="235"/>
      <c r="C16" s="235"/>
      <c r="D16" s="174">
        <f t="shared" ref="D16:AE16" si="4">+D7+D14</f>
        <v>1815420678.5599999</v>
      </c>
      <c r="E16" s="174">
        <f t="shared" si="4"/>
        <v>1622974390.6500001</v>
      </c>
      <c r="F16" s="174">
        <f t="shared" si="4"/>
        <v>575064984.98000002</v>
      </c>
      <c r="G16" s="174">
        <f t="shared" si="4"/>
        <v>638342581.16999996</v>
      </c>
      <c r="H16" s="174">
        <f t="shared" si="4"/>
        <v>388838861</v>
      </c>
      <c r="I16" s="174">
        <f t="shared" si="4"/>
        <v>20727963.329999998</v>
      </c>
      <c r="J16" s="174">
        <f t="shared" si="4"/>
        <v>0</v>
      </c>
      <c r="K16" s="174">
        <f t="shared" si="4"/>
        <v>0</v>
      </c>
      <c r="L16" s="174">
        <f t="shared" si="4"/>
        <v>0</v>
      </c>
      <c r="M16" s="174">
        <f t="shared" si="4"/>
        <v>0</v>
      </c>
      <c r="N16" s="174">
        <f t="shared" si="4"/>
        <v>0</v>
      </c>
      <c r="O16" s="174">
        <f t="shared" si="4"/>
        <v>0</v>
      </c>
      <c r="P16" s="174">
        <f t="shared" si="4"/>
        <v>0</v>
      </c>
      <c r="Q16" s="174">
        <f t="shared" si="4"/>
        <v>0</v>
      </c>
      <c r="R16" s="174">
        <f t="shared" si="4"/>
        <v>1622974390.48</v>
      </c>
      <c r="S16" s="174">
        <f t="shared" si="4"/>
        <v>575064984.98000002</v>
      </c>
      <c r="T16" s="174">
        <f t="shared" si="4"/>
        <v>638342581.16999996</v>
      </c>
      <c r="U16" s="174">
        <f t="shared" si="4"/>
        <v>387328194.32999998</v>
      </c>
      <c r="V16" s="174">
        <f t="shared" si="4"/>
        <v>20727963.329999998</v>
      </c>
      <c r="W16" s="174">
        <f t="shared" si="4"/>
        <v>0</v>
      </c>
      <c r="X16" s="174">
        <f t="shared" si="4"/>
        <v>0</v>
      </c>
      <c r="Y16" s="174">
        <f t="shared" si="4"/>
        <v>0</v>
      </c>
      <c r="Z16" s="174">
        <f t="shared" si="4"/>
        <v>0</v>
      </c>
      <c r="AA16" s="174">
        <f t="shared" si="4"/>
        <v>0</v>
      </c>
      <c r="AB16" s="174">
        <f t="shared" si="4"/>
        <v>0</v>
      </c>
      <c r="AC16" s="174">
        <f t="shared" si="4"/>
        <v>0</v>
      </c>
      <c r="AD16" s="174">
        <f t="shared" si="4"/>
        <v>0</v>
      </c>
      <c r="AE16" s="174">
        <f t="shared" si="4"/>
        <v>1621463723.8099999</v>
      </c>
    </row>
    <row r="17" spans="1:31" s="175" customFormat="1" x14ac:dyDescent="0.2">
      <c r="D17" s="176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8"/>
      <c r="U17" s="176"/>
      <c r="V17" s="176"/>
      <c r="W17" s="176"/>
      <c r="Z17" s="176"/>
      <c r="AA17" s="176"/>
      <c r="AB17" s="176"/>
      <c r="AC17" s="176"/>
      <c r="AD17" s="176"/>
      <c r="AE17" s="176"/>
    </row>
    <row r="18" spans="1:31" s="175" customFormat="1" x14ac:dyDescent="0.2">
      <c r="D18" s="179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80"/>
      <c r="U18" s="179"/>
      <c r="V18" s="179"/>
      <c r="Z18" s="179"/>
      <c r="AA18" s="179"/>
      <c r="AB18" s="179"/>
      <c r="AC18" s="177"/>
      <c r="AD18" s="176"/>
      <c r="AE18" s="179"/>
    </row>
    <row r="19" spans="1:31" s="175" customFormat="1" x14ac:dyDescent="0.2">
      <c r="A19" s="197" t="s">
        <v>144</v>
      </c>
      <c r="C19" s="194"/>
      <c r="D19" s="195"/>
      <c r="E19" s="17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82"/>
    </row>
    <row r="20" spans="1:31" x14ac:dyDescent="0.2">
      <c r="D20" s="181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</row>
    <row r="21" spans="1:31" x14ac:dyDescent="0.2">
      <c r="D21" s="181"/>
      <c r="E21" s="182"/>
      <c r="R21" s="181"/>
      <c r="AE21" s="183"/>
    </row>
    <row r="22" spans="1:31" x14ac:dyDescent="0.2">
      <c r="D22" s="181"/>
      <c r="AE22" s="181"/>
    </row>
    <row r="23" spans="1:31" x14ac:dyDescent="0.2">
      <c r="D23" s="181"/>
      <c r="E23" s="181"/>
      <c r="F23" s="181"/>
      <c r="AE23" s="153"/>
    </row>
    <row r="24" spans="1:31" x14ac:dyDescent="0.2">
      <c r="D24" s="153"/>
      <c r="AE24" s="184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R12:R13" formulaRange="1"/>
    <ignoredError sqref="AE14 R15" formula="1"/>
    <ignoredError sqref="R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LENOVO</cp:lastModifiedBy>
  <dcterms:created xsi:type="dcterms:W3CDTF">2026-06-12T13:20:38Z</dcterms:created>
  <dcterms:modified xsi:type="dcterms:W3CDTF">2026-06-12T14:46:38Z</dcterms:modified>
</cp:coreProperties>
</file>