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PMorenoB\Downloads\"/>
    </mc:Choice>
  </mc:AlternateContent>
  <xr:revisionPtr revIDLastSave="0" documentId="13_ncr:1_{12CBA0CA-90AD-4A3B-ACC1-E61EB8003830}" xr6:coauthVersionLast="47" xr6:coauthVersionMax="47" xr10:uidLastSave="{00000000-0000-0000-0000-000000000000}"/>
  <bookViews>
    <workbookView xWindow="-120" yWindow="-120" windowWidth="29040" windowHeight="15720" activeTab="2" xr2:uid="{40712695-64A0-4028-8364-E4B659EC96EB}"/>
  </bookViews>
  <sheets>
    <sheet name="GASTOS" sheetId="1" r:id="rId1"/>
    <sheet name="CUENTAS POR PAGAR" sheetId="2" r:id="rId2"/>
    <sheet name="RESERVAS PRESUPUESTALES" sheetId="3" r:id="rId3"/>
  </sheets>
  <definedNames>
    <definedName name="_xlnm.Print_Area" localSheetId="0">GASTOS!$A$1:$BG$44</definedName>
    <definedName name="_xlnm.Print_Titles" localSheetId="0">GASTOS!$6:$6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2" i="3" l="1"/>
  <c r="AC12" i="3"/>
  <c r="X12" i="3"/>
  <c r="V12" i="3"/>
  <c r="T12" i="3"/>
  <c r="AE13" i="3"/>
  <c r="AE12" i="3" s="1"/>
  <c r="S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AB12" i="3"/>
  <c r="AB14" i="3" s="1"/>
  <c r="AA12" i="3"/>
  <c r="Z12" i="3"/>
  <c r="Z14" i="3" s="1"/>
  <c r="Y12" i="3"/>
  <c r="W12" i="3"/>
  <c r="U12" i="3"/>
  <c r="D12" i="3"/>
  <c r="AC10" i="3"/>
  <c r="AC9" i="3" s="1"/>
  <c r="AC8" i="3" s="1"/>
  <c r="AC7" i="3" s="1"/>
  <c r="AC14" i="3" s="1"/>
  <c r="AB10" i="3"/>
  <c r="AB9" i="3" s="1"/>
  <c r="AB8" i="3" s="1"/>
  <c r="AB7" i="3" s="1"/>
  <c r="AA10" i="3"/>
  <c r="AA9" i="3" s="1"/>
  <c r="AA8" i="3" s="1"/>
  <c r="AA7" i="3" s="1"/>
  <c r="Z10" i="3"/>
  <c r="Z9" i="3" s="1"/>
  <c r="Z8" i="3" s="1"/>
  <c r="Z7" i="3" s="1"/>
  <c r="Y10" i="3"/>
  <c r="Y9" i="3" s="1"/>
  <c r="Y8" i="3" s="1"/>
  <c r="Y7" i="3" s="1"/>
  <c r="X10" i="3"/>
  <c r="X9" i="3"/>
  <c r="X8" i="3" s="1"/>
  <c r="X7" i="3" s="1"/>
  <c r="X14" i="3" s="1"/>
  <c r="W10" i="3"/>
  <c r="W9" i="3" s="1"/>
  <c r="W8" i="3" s="1"/>
  <c r="W7" i="3" s="1"/>
  <c r="V10" i="3"/>
  <c r="V9" i="3" s="1"/>
  <c r="V8" i="3" s="1"/>
  <c r="V7" i="3" s="1"/>
  <c r="V14" i="3" s="1"/>
  <c r="T10" i="3"/>
  <c r="S10" i="3"/>
  <c r="S9" i="3" s="1"/>
  <c r="S8" i="3" s="1"/>
  <c r="S7" i="3" s="1"/>
  <c r="Q10" i="3"/>
  <c r="Q9" i="3" s="1"/>
  <c r="Q8" i="3" s="1"/>
  <c r="Q7" i="3"/>
  <c r="P10" i="3"/>
  <c r="P9" i="3" s="1"/>
  <c r="P8" i="3" s="1"/>
  <c r="P7" i="3" s="1"/>
  <c r="O10" i="3"/>
  <c r="O9" i="3" s="1"/>
  <c r="O8" i="3" s="1"/>
  <c r="O7" i="3" s="1"/>
  <c r="N10" i="3"/>
  <c r="N9" i="3"/>
  <c r="N8" i="3"/>
  <c r="N7" i="3"/>
  <c r="M10" i="3"/>
  <c r="M9" i="3" s="1"/>
  <c r="M8" i="3" s="1"/>
  <c r="M7" i="3" s="1"/>
  <c r="L10" i="3"/>
  <c r="L9" i="3" s="1"/>
  <c r="L8" i="3" s="1"/>
  <c r="L7" i="3" s="1"/>
  <c r="L14" i="3" s="1"/>
  <c r="K10" i="3"/>
  <c r="K9" i="3" s="1"/>
  <c r="K8" i="3" s="1"/>
  <c r="K7" i="3" s="1"/>
  <c r="I10" i="3"/>
  <c r="I9" i="3"/>
  <c r="I8" i="3" s="1"/>
  <c r="I7" i="3" s="1"/>
  <c r="I14" i="3" s="1"/>
  <c r="H10" i="3"/>
  <c r="H9" i="3" s="1"/>
  <c r="H8" i="3" s="1"/>
  <c r="H7" i="3" s="1"/>
  <c r="H14" i="3" s="1"/>
  <c r="G10" i="3"/>
  <c r="G9" i="3"/>
  <c r="G8" i="3" s="1"/>
  <c r="G7" i="3" s="1"/>
  <c r="E10" i="3"/>
  <c r="E9" i="3" s="1"/>
  <c r="E8" i="3" s="1"/>
  <c r="E7" i="3"/>
  <c r="E14" i="3"/>
  <c r="AD10" i="3"/>
  <c r="AD9" i="3" s="1"/>
  <c r="AD8" i="3" s="1"/>
  <c r="AD7" i="3" s="1"/>
  <c r="AD14" i="3" s="1"/>
  <c r="D10" i="3"/>
  <c r="D9" i="3" s="1"/>
  <c r="D8" i="3" s="1"/>
  <c r="D7" i="3" s="1"/>
  <c r="D14" i="3" s="1"/>
  <c r="T9" i="3"/>
  <c r="T8" i="3" s="1"/>
  <c r="T7" i="3" s="1"/>
  <c r="T14" i="3" s="1"/>
  <c r="P15" i="2"/>
  <c r="O15" i="2"/>
  <c r="N15" i="2"/>
  <c r="M15" i="2"/>
  <c r="L15" i="2"/>
  <c r="K15" i="2"/>
  <c r="J15" i="2"/>
  <c r="I15" i="2"/>
  <c r="H15" i="2"/>
  <c r="G15" i="2"/>
  <c r="F15" i="2"/>
  <c r="D15" i="2"/>
  <c r="P13" i="2"/>
  <c r="P12" i="2" s="1"/>
  <c r="O13" i="2"/>
  <c r="O12" i="2" s="1"/>
  <c r="N13" i="2"/>
  <c r="N12" i="2" s="1"/>
  <c r="M13" i="2"/>
  <c r="M12" i="2"/>
  <c r="L13" i="2"/>
  <c r="L12" i="2" s="1"/>
  <c r="Q14" i="2"/>
  <c r="Q13" i="2" s="1"/>
  <c r="Q12" i="2" s="1"/>
  <c r="K13" i="2"/>
  <c r="K12" i="2" s="1"/>
  <c r="F13" i="2"/>
  <c r="F12" i="2" s="1"/>
  <c r="E13" i="2"/>
  <c r="E12" i="2" s="1"/>
  <c r="J13" i="2"/>
  <c r="J12" i="2"/>
  <c r="I13" i="2"/>
  <c r="I12" i="2" s="1"/>
  <c r="H13" i="2"/>
  <c r="H12" i="2"/>
  <c r="G13" i="2"/>
  <c r="G12" i="2" s="1"/>
  <c r="D13" i="2"/>
  <c r="D12" i="2"/>
  <c r="P10" i="2"/>
  <c r="P9" i="2" s="1"/>
  <c r="P8" i="2" s="1"/>
  <c r="O10" i="2"/>
  <c r="O9" i="2" s="1"/>
  <c r="O8" i="2" s="1"/>
  <c r="N10" i="2"/>
  <c r="N9" i="2"/>
  <c r="N8" i="2" s="1"/>
  <c r="M10" i="2"/>
  <c r="M9" i="2" s="1"/>
  <c r="M8" i="2" s="1"/>
  <c r="M7" i="2" s="1"/>
  <c r="M17" i="2" s="1"/>
  <c r="L10" i="2"/>
  <c r="L9" i="2" s="1"/>
  <c r="L8" i="2" s="1"/>
  <c r="L7" i="2" s="1"/>
  <c r="L17" i="2" s="1"/>
  <c r="K10" i="2"/>
  <c r="K9" i="2"/>
  <c r="K8" i="2" s="1"/>
  <c r="J10" i="2"/>
  <c r="J9" i="2" s="1"/>
  <c r="J8" i="2" s="1"/>
  <c r="J7" i="2"/>
  <c r="J17" i="2" s="1"/>
  <c r="I10" i="2"/>
  <c r="I9" i="2" s="1"/>
  <c r="I8" i="2" s="1"/>
  <c r="I7" i="2" s="1"/>
  <c r="I17" i="2" s="1"/>
  <c r="H10" i="2"/>
  <c r="H9" i="2"/>
  <c r="H8" i="2" s="1"/>
  <c r="H7" i="2" s="1"/>
  <c r="H17" i="2" s="1"/>
  <c r="Q11" i="2"/>
  <c r="G10" i="2"/>
  <c r="G9" i="2" s="1"/>
  <c r="G8" i="2" s="1"/>
  <c r="G7" i="2" s="1"/>
  <c r="E10" i="2"/>
  <c r="D10" i="2"/>
  <c r="D9" i="2" s="1"/>
  <c r="D8" i="2" s="1"/>
  <c r="BF42" i="1"/>
  <c r="BE42" i="1"/>
  <c r="BC42" i="1"/>
  <c r="BB42" i="1"/>
  <c r="AZ42" i="1"/>
  <c r="AY42" i="1"/>
  <c r="AX42" i="1"/>
  <c r="AV42" i="1"/>
  <c r="AU42" i="1"/>
  <c r="AR42" i="1"/>
  <c r="AN42" i="1"/>
  <c r="AM42" i="1"/>
  <c r="AL42" i="1"/>
  <c r="AK42" i="1"/>
  <c r="AT43" i="1"/>
  <c r="AT42" i="1" s="1"/>
  <c r="AJ42" i="1"/>
  <c r="AH42" i="1"/>
  <c r="AF42" i="1"/>
  <c r="AE42" i="1"/>
  <c r="AD42" i="1"/>
  <c r="AC42" i="1"/>
  <c r="AB42" i="1"/>
  <c r="Z42" i="1"/>
  <c r="Y42" i="1"/>
  <c r="X42" i="1"/>
  <c r="W42" i="1"/>
  <c r="Q42" i="1"/>
  <c r="N42" i="1"/>
  <c r="L42" i="1"/>
  <c r="J42" i="1"/>
  <c r="I42" i="1"/>
  <c r="H42" i="1"/>
  <c r="F42" i="1"/>
  <c r="G43" i="1"/>
  <c r="G42" i="1" s="1"/>
  <c r="BD42" i="1"/>
  <c r="BA42" i="1"/>
  <c r="AS42" i="1"/>
  <c r="AQ42" i="1"/>
  <c r="AP42" i="1"/>
  <c r="AO42" i="1"/>
  <c r="AA42" i="1"/>
  <c r="U42" i="1"/>
  <c r="S42" i="1"/>
  <c r="R42" i="1"/>
  <c r="P42" i="1"/>
  <c r="O42" i="1"/>
  <c r="E42" i="1"/>
  <c r="D42" i="1"/>
  <c r="BF40" i="1"/>
  <c r="BE40" i="1"/>
  <c r="BD40" i="1"/>
  <c r="BC40" i="1"/>
  <c r="BB40" i="1"/>
  <c r="BA40" i="1"/>
  <c r="AZ40" i="1"/>
  <c r="AY40" i="1"/>
  <c r="AX40" i="1"/>
  <c r="AW40" i="1"/>
  <c r="AV40" i="1"/>
  <c r="BG41" i="1"/>
  <c r="BG40" i="1" s="1"/>
  <c r="AU40" i="1"/>
  <c r="AQ40" i="1"/>
  <c r="AO40" i="1"/>
  <c r="AN40" i="1"/>
  <c r="AM40" i="1"/>
  <c r="AF40" i="1"/>
  <c r="AE40" i="1"/>
  <c r="AD40" i="1"/>
  <c r="AC40" i="1"/>
  <c r="AB40" i="1"/>
  <c r="AA40" i="1"/>
  <c r="Z40" i="1"/>
  <c r="Y40" i="1"/>
  <c r="X40" i="1"/>
  <c r="W40" i="1"/>
  <c r="V40" i="1"/>
  <c r="S40" i="1"/>
  <c r="Q40" i="1"/>
  <c r="P40" i="1"/>
  <c r="O40" i="1"/>
  <c r="N40" i="1"/>
  <c r="M40" i="1"/>
  <c r="K40" i="1"/>
  <c r="E40" i="1"/>
  <c r="AS40" i="1"/>
  <c r="AR40" i="1"/>
  <c r="AP40" i="1"/>
  <c r="AL40" i="1"/>
  <c r="AK40" i="1"/>
  <c r="AJ40" i="1"/>
  <c r="AI40" i="1"/>
  <c r="AH40" i="1"/>
  <c r="U40" i="1"/>
  <c r="R40" i="1"/>
  <c r="L40" i="1"/>
  <c r="J40" i="1"/>
  <c r="I40" i="1"/>
  <c r="D40" i="1"/>
  <c r="D32" i="1" s="1"/>
  <c r="BG39" i="1"/>
  <c r="G39" i="1"/>
  <c r="BG38" i="1"/>
  <c r="AM34" i="1"/>
  <c r="AM33" i="1" s="1"/>
  <c r="AM32" i="1" s="1"/>
  <c r="AT38" i="1"/>
  <c r="Y34" i="1"/>
  <c r="Y33" i="1" s="1"/>
  <c r="P34" i="1"/>
  <c r="P33" i="1" s="1"/>
  <c r="P32" i="1" s="1"/>
  <c r="T38" i="1"/>
  <c r="BG37" i="1"/>
  <c r="AT37" i="1"/>
  <c r="AG37" i="1"/>
  <c r="T37" i="1"/>
  <c r="BE34" i="1"/>
  <c r="BE33" i="1" s="1"/>
  <c r="BE32" i="1" s="1"/>
  <c r="BD34" i="1"/>
  <c r="BD33" i="1" s="1"/>
  <c r="AZ34" i="1"/>
  <c r="AZ33" i="1" s="1"/>
  <c r="AZ32" i="1" s="1"/>
  <c r="AY34" i="1"/>
  <c r="AY33" i="1" s="1"/>
  <c r="AY32" i="1" s="1"/>
  <c r="AX34" i="1"/>
  <c r="AX33" i="1" s="1"/>
  <c r="AX32" i="1" s="1"/>
  <c r="AK34" i="1"/>
  <c r="AK33" i="1" s="1"/>
  <c r="AK32" i="1" s="1"/>
  <c r="AJ34" i="1"/>
  <c r="AJ33" i="1" s="1"/>
  <c r="AJ32" i="1" s="1"/>
  <c r="AI34" i="1"/>
  <c r="AI33" i="1" s="1"/>
  <c r="AT36" i="1"/>
  <c r="V34" i="1"/>
  <c r="V33" i="1" s="1"/>
  <c r="U34" i="1"/>
  <c r="U33" i="1" s="1"/>
  <c r="L34" i="1"/>
  <c r="L33" i="1"/>
  <c r="L32" i="1"/>
  <c r="K34" i="1"/>
  <c r="K33" i="1" s="1"/>
  <c r="K32" i="1" s="1"/>
  <c r="I34" i="1"/>
  <c r="I33" i="1" s="1"/>
  <c r="T36" i="1"/>
  <c r="BF34" i="1"/>
  <c r="BF33" i="1" s="1"/>
  <c r="AW34" i="1"/>
  <c r="AW33" i="1" s="1"/>
  <c r="AV34" i="1"/>
  <c r="AV33" i="1" s="1"/>
  <c r="AS34" i="1"/>
  <c r="AS33" i="1" s="1"/>
  <c r="AR34" i="1"/>
  <c r="AR33" i="1" s="1"/>
  <c r="AR32" i="1"/>
  <c r="AQ34" i="1"/>
  <c r="AQ33" i="1"/>
  <c r="AQ32" i="1" s="1"/>
  <c r="AP34" i="1"/>
  <c r="AP33" i="1" s="1"/>
  <c r="AL34" i="1"/>
  <c r="AL33" i="1" s="1"/>
  <c r="AE34" i="1"/>
  <c r="AE33" i="1" s="1"/>
  <c r="AC34" i="1"/>
  <c r="AC33" i="1" s="1"/>
  <c r="AA34" i="1"/>
  <c r="AA33" i="1" s="1"/>
  <c r="Z34" i="1"/>
  <c r="Z33" i="1" s="1"/>
  <c r="O34" i="1"/>
  <c r="O33" i="1"/>
  <c r="N34" i="1"/>
  <c r="N33" i="1" s="1"/>
  <c r="M34" i="1"/>
  <c r="M33" i="1" s="1"/>
  <c r="T35" i="1"/>
  <c r="G35" i="1"/>
  <c r="F34" i="1"/>
  <c r="F33" i="1" s="1"/>
  <c r="S34" i="1"/>
  <c r="S33" i="1"/>
  <c r="R34" i="1"/>
  <c r="R33" i="1" s="1"/>
  <c r="D34" i="1"/>
  <c r="D33" i="1" s="1"/>
  <c r="BF29" i="1"/>
  <c r="BF28" i="1" s="1"/>
  <c r="BF27" i="1" s="1"/>
  <c r="BG31" i="1"/>
  <c r="BA29" i="1"/>
  <c r="BA28" i="1" s="1"/>
  <c r="BA27" i="1" s="1"/>
  <c r="AY29" i="1"/>
  <c r="AY28" i="1"/>
  <c r="AY27" i="1" s="1"/>
  <c r="AX29" i="1"/>
  <c r="AX28" i="1"/>
  <c r="AX27" i="1" s="1"/>
  <c r="AP29" i="1"/>
  <c r="AP28" i="1" s="1"/>
  <c r="AP27" i="1" s="1"/>
  <c r="AN29" i="1"/>
  <c r="AN28" i="1" s="1"/>
  <c r="AN27" i="1" s="1"/>
  <c r="AM29" i="1"/>
  <c r="AM28" i="1" s="1"/>
  <c r="AM27" i="1" s="1"/>
  <c r="AL29" i="1"/>
  <c r="AL28" i="1" s="1"/>
  <c r="AL27" i="1" s="1"/>
  <c r="AA29" i="1"/>
  <c r="AA28" i="1" s="1"/>
  <c r="AA27" i="1" s="1"/>
  <c r="X29" i="1"/>
  <c r="S29" i="1"/>
  <c r="S28" i="1" s="1"/>
  <c r="S27" i="1" s="1"/>
  <c r="R29" i="1"/>
  <c r="R28" i="1" s="1"/>
  <c r="R27" i="1" s="1"/>
  <c r="Q29" i="1"/>
  <c r="Q28" i="1" s="1"/>
  <c r="Q27" i="1" s="1"/>
  <c r="P29" i="1"/>
  <c r="P28" i="1" s="1"/>
  <c r="P27" i="1" s="1"/>
  <c r="K29" i="1"/>
  <c r="K28" i="1" s="1"/>
  <c r="K27" i="1" s="1"/>
  <c r="I29" i="1"/>
  <c r="I28" i="1" s="1"/>
  <c r="I27" i="1" s="1"/>
  <c r="G31" i="1"/>
  <c r="BE29" i="1"/>
  <c r="BE28" i="1" s="1"/>
  <c r="BE27" i="1" s="1"/>
  <c r="BD29" i="1"/>
  <c r="BD28" i="1" s="1"/>
  <c r="BD27" i="1" s="1"/>
  <c r="BC29" i="1"/>
  <c r="BC28" i="1" s="1"/>
  <c r="BC27" i="1" s="1"/>
  <c r="AW29" i="1"/>
  <c r="AW28" i="1" s="1"/>
  <c r="AW27" i="1" s="1"/>
  <c r="AV29" i="1"/>
  <c r="AU29" i="1"/>
  <c r="AU28" i="1" s="1"/>
  <c r="AU27" i="1" s="1"/>
  <c r="AS29" i="1"/>
  <c r="AS28" i="1" s="1"/>
  <c r="AS27" i="1" s="1"/>
  <c r="AR29" i="1"/>
  <c r="AR28" i="1" s="1"/>
  <c r="AR27" i="1" s="1"/>
  <c r="AQ29" i="1"/>
  <c r="AQ28" i="1" s="1"/>
  <c r="AQ27" i="1" s="1"/>
  <c r="AO29" i="1"/>
  <c r="AO28" i="1" s="1"/>
  <c r="AO27" i="1" s="1"/>
  <c r="AI29" i="1"/>
  <c r="AI28" i="1"/>
  <c r="AI27" i="1"/>
  <c r="AH29" i="1"/>
  <c r="AH28" i="1" s="1"/>
  <c r="AH27" i="1" s="1"/>
  <c r="AE29" i="1"/>
  <c r="AE28" i="1"/>
  <c r="AE27" i="1" s="1"/>
  <c r="AD29" i="1"/>
  <c r="AD28" i="1" s="1"/>
  <c r="AG30" i="1"/>
  <c r="Y29" i="1"/>
  <c r="Y28" i="1" s="1"/>
  <c r="Y27" i="1" s="1"/>
  <c r="X28" i="1"/>
  <c r="X27" i="1"/>
  <c r="W29" i="1"/>
  <c r="W28" i="1"/>
  <c r="W27" i="1" s="1"/>
  <c r="U29" i="1"/>
  <c r="U28" i="1"/>
  <c r="U27" i="1" s="1"/>
  <c r="O29" i="1"/>
  <c r="O28" i="1" s="1"/>
  <c r="O27" i="1" s="1"/>
  <c r="N29" i="1"/>
  <c r="N28" i="1" s="1"/>
  <c r="N27" i="1" s="1"/>
  <c r="L29" i="1"/>
  <c r="J29" i="1"/>
  <c r="J28" i="1" s="1"/>
  <c r="J27" i="1" s="1"/>
  <c r="E29" i="1"/>
  <c r="E28" i="1" s="1"/>
  <c r="E27" i="1" s="1"/>
  <c r="AZ29" i="1"/>
  <c r="AZ28" i="1" s="1"/>
  <c r="AZ27" i="1" s="1"/>
  <c r="AD27" i="1"/>
  <c r="AB29" i="1"/>
  <c r="AB28" i="1"/>
  <c r="AB27" i="1" s="1"/>
  <c r="D29" i="1"/>
  <c r="D28" i="1" s="1"/>
  <c r="D27" i="1" s="1"/>
  <c r="AV28" i="1"/>
  <c r="AV27" i="1"/>
  <c r="L28" i="1"/>
  <c r="L27" i="1" s="1"/>
  <c r="BF25" i="1"/>
  <c r="BE25" i="1"/>
  <c r="BD25" i="1"/>
  <c r="BC25" i="1"/>
  <c r="BB25" i="1"/>
  <c r="BA25" i="1"/>
  <c r="AZ25" i="1"/>
  <c r="AY25" i="1"/>
  <c r="AX25" i="1"/>
  <c r="AW25" i="1"/>
  <c r="AR25" i="1"/>
  <c r="AP25" i="1"/>
  <c r="AO25" i="1"/>
  <c r="AN25" i="1"/>
  <c r="AM25" i="1"/>
  <c r="AL25" i="1"/>
  <c r="AI25" i="1"/>
  <c r="AH25" i="1"/>
  <c r="AF25" i="1"/>
  <c r="AE25" i="1"/>
  <c r="AD25" i="1"/>
  <c r="AC25" i="1"/>
  <c r="AB25" i="1"/>
  <c r="AA25" i="1"/>
  <c r="Z25" i="1"/>
  <c r="Y25" i="1"/>
  <c r="W25" i="1"/>
  <c r="V25" i="1"/>
  <c r="U25" i="1"/>
  <c r="S25" i="1"/>
  <c r="R25" i="1"/>
  <c r="Q25" i="1"/>
  <c r="O25" i="1"/>
  <c r="N25" i="1"/>
  <c r="J25" i="1"/>
  <c r="I25" i="1"/>
  <c r="H25" i="1"/>
  <c r="G26" i="1"/>
  <c r="G25" i="1" s="1"/>
  <c r="F25" i="1"/>
  <c r="E25" i="1"/>
  <c r="AV25" i="1"/>
  <c r="AU25" i="1"/>
  <c r="AS25" i="1"/>
  <c r="AQ25" i="1"/>
  <c r="AK25" i="1"/>
  <c r="AJ25" i="1"/>
  <c r="X25" i="1"/>
  <c r="P25" i="1"/>
  <c r="M25" i="1"/>
  <c r="L25" i="1"/>
  <c r="K25" i="1"/>
  <c r="D25" i="1"/>
  <c r="AQ21" i="1"/>
  <c r="AK21" i="1"/>
  <c r="AJ21" i="1"/>
  <c r="AG24" i="1"/>
  <c r="N21" i="1"/>
  <c r="M21" i="1"/>
  <c r="L21" i="1"/>
  <c r="K21" i="1"/>
  <c r="J21" i="1"/>
  <c r="G24" i="1"/>
  <c r="BB21" i="1"/>
  <c r="AY21" i="1"/>
  <c r="AX21" i="1"/>
  <c r="AV21" i="1"/>
  <c r="AS21" i="1"/>
  <c r="AN21" i="1"/>
  <c r="AF21" i="1"/>
  <c r="AA21" i="1"/>
  <c r="Z21" i="1"/>
  <c r="Y21" i="1"/>
  <c r="T23" i="1"/>
  <c r="G23" i="1"/>
  <c r="F21" i="1"/>
  <c r="E21" i="1"/>
  <c r="BD21" i="1"/>
  <c r="BA21" i="1"/>
  <c r="AZ21" i="1"/>
  <c r="AR21" i="1"/>
  <c r="AP21" i="1"/>
  <c r="AO21" i="1"/>
  <c r="AM21" i="1"/>
  <c r="AT22" i="1"/>
  <c r="AE21" i="1"/>
  <c r="AD21" i="1"/>
  <c r="AC21" i="1"/>
  <c r="X21" i="1"/>
  <c r="W21" i="1"/>
  <c r="S21" i="1"/>
  <c r="R21" i="1"/>
  <c r="Q21" i="1"/>
  <c r="O21" i="1"/>
  <c r="I21" i="1"/>
  <c r="T22" i="1"/>
  <c r="H21" i="1"/>
  <c r="AB21" i="1"/>
  <c r="D21" i="1"/>
  <c r="BA18" i="1"/>
  <c r="AZ18" i="1"/>
  <c r="AZ14" i="1" s="1"/>
  <c r="AZ13" i="1" s="1"/>
  <c r="AZ8" i="1" s="1"/>
  <c r="AZ7" i="1" s="1"/>
  <c r="AZ44" i="1" s="1"/>
  <c r="AY18" i="1"/>
  <c r="AY14" i="1" s="1"/>
  <c r="AY13" i="1" s="1"/>
  <c r="AY8" i="1" s="1"/>
  <c r="AW18" i="1"/>
  <c r="AV18" i="1"/>
  <c r="AS18" i="1"/>
  <c r="AT20" i="1"/>
  <c r="AF18" i="1"/>
  <c r="AE18" i="1"/>
  <c r="AD18" i="1"/>
  <c r="AC18" i="1"/>
  <c r="AB18" i="1"/>
  <c r="AA18" i="1"/>
  <c r="Z18" i="1"/>
  <c r="W18" i="1"/>
  <c r="I18" i="1"/>
  <c r="H18" i="1"/>
  <c r="G20" i="1"/>
  <c r="BF18" i="1"/>
  <c r="BE18" i="1"/>
  <c r="BD18" i="1"/>
  <c r="BC18" i="1"/>
  <c r="BB18" i="1"/>
  <c r="AP18" i="1"/>
  <c r="AM18" i="1"/>
  <c r="AL18" i="1"/>
  <c r="AK18" i="1"/>
  <c r="AJ18" i="1"/>
  <c r="AI18" i="1"/>
  <c r="V18" i="1"/>
  <c r="S18" i="1"/>
  <c r="R18" i="1"/>
  <c r="Q18" i="1"/>
  <c r="P18" i="1"/>
  <c r="O18" i="1"/>
  <c r="N18" i="1"/>
  <c r="L18" i="1"/>
  <c r="K18" i="1"/>
  <c r="AR18" i="1"/>
  <c r="AQ18" i="1"/>
  <c r="AO18" i="1"/>
  <c r="AN18" i="1"/>
  <c r="M18" i="1"/>
  <c r="D18" i="1"/>
  <c r="BF15" i="1"/>
  <c r="BE15" i="1"/>
  <c r="BD15" i="1"/>
  <c r="AZ15" i="1"/>
  <c r="AY15" i="1"/>
  <c r="AX15" i="1"/>
  <c r="AV15" i="1"/>
  <c r="AS15" i="1"/>
  <c r="AN15" i="1"/>
  <c r="AB15" i="1"/>
  <c r="AA15" i="1"/>
  <c r="X15" i="1"/>
  <c r="V15" i="1"/>
  <c r="J15" i="1"/>
  <c r="G17" i="1"/>
  <c r="BG16" i="1"/>
  <c r="BC15" i="1"/>
  <c r="BA15" i="1"/>
  <c r="AW15" i="1"/>
  <c r="AR15" i="1"/>
  <c r="AQ15" i="1"/>
  <c r="AP15" i="1"/>
  <c r="AK15" i="1"/>
  <c r="AJ15" i="1"/>
  <c r="AI15" i="1"/>
  <c r="AF15" i="1"/>
  <c r="AE15" i="1"/>
  <c r="AE14" i="1" s="1"/>
  <c r="AE13" i="1" s="1"/>
  <c r="AE8" i="1" s="1"/>
  <c r="AC15" i="1"/>
  <c r="AG16" i="1"/>
  <c r="P15" i="1"/>
  <c r="O15" i="1"/>
  <c r="O14" i="1" s="1"/>
  <c r="O13" i="1" s="1"/>
  <c r="O8" i="1" s="1"/>
  <c r="M15" i="1"/>
  <c r="K15" i="1"/>
  <c r="I15" i="1"/>
  <c r="H15" i="1"/>
  <c r="T16" i="1"/>
  <c r="G16" i="1"/>
  <c r="G15" i="1" s="1"/>
  <c r="E15" i="1"/>
  <c r="BB15" i="1"/>
  <c r="Z15" i="1"/>
  <c r="Y15" i="1"/>
  <c r="Q15" i="1"/>
  <c r="N15" i="1"/>
  <c r="L15" i="1"/>
  <c r="L14" i="1" s="1"/>
  <c r="L13" i="1" s="1"/>
  <c r="F15" i="1"/>
  <c r="D15" i="1"/>
  <c r="BF10" i="1"/>
  <c r="BF9" i="1" s="1"/>
  <c r="BD10" i="1"/>
  <c r="BD9" i="1" s="1"/>
  <c r="BC10" i="1"/>
  <c r="BB10" i="1"/>
  <c r="BB9" i="1"/>
  <c r="BA10" i="1"/>
  <c r="BA9" i="1" s="1"/>
  <c r="AZ10" i="1"/>
  <c r="AZ9" i="1" s="1"/>
  <c r="AY10" i="1"/>
  <c r="AY9" i="1"/>
  <c r="AX10" i="1"/>
  <c r="AX9" i="1" s="1"/>
  <c r="AW10" i="1"/>
  <c r="AW9" i="1"/>
  <c r="AV10" i="1"/>
  <c r="AV9" i="1" s="1"/>
  <c r="AU10" i="1"/>
  <c r="AU9" i="1" s="1"/>
  <c r="AP10" i="1"/>
  <c r="AO10" i="1"/>
  <c r="AO9" i="1" s="1"/>
  <c r="AN10" i="1"/>
  <c r="AN9" i="1" s="1"/>
  <c r="AM10" i="1"/>
  <c r="AM9" i="1" s="1"/>
  <c r="AL10" i="1"/>
  <c r="AL9" i="1" s="1"/>
  <c r="AK10" i="1"/>
  <c r="AK9" i="1" s="1"/>
  <c r="AJ10" i="1"/>
  <c r="AJ9" i="1" s="1"/>
  <c r="AI10" i="1"/>
  <c r="AI9" i="1" s="1"/>
  <c r="AF10" i="1"/>
  <c r="AF9" i="1" s="1"/>
  <c r="AE10" i="1"/>
  <c r="AE9" i="1" s="1"/>
  <c r="AD10" i="1"/>
  <c r="AD9" i="1" s="1"/>
  <c r="AC10" i="1"/>
  <c r="AC9" i="1" s="1"/>
  <c r="AB10" i="1"/>
  <c r="AB9" i="1" s="1"/>
  <c r="Z10" i="1"/>
  <c r="Z9" i="1" s="1"/>
  <c r="Y10" i="1"/>
  <c r="Y9" i="1"/>
  <c r="X10" i="1"/>
  <c r="X9" i="1" s="1"/>
  <c r="W10" i="1"/>
  <c r="W9" i="1" s="1"/>
  <c r="R10" i="1"/>
  <c r="R9" i="1" s="1"/>
  <c r="P10" i="1"/>
  <c r="P9" i="1"/>
  <c r="N10" i="1"/>
  <c r="N9" i="1" s="1"/>
  <c r="M10" i="1"/>
  <c r="M9" i="1" s="1"/>
  <c r="L10" i="1"/>
  <c r="L9" i="1" s="1"/>
  <c r="K10" i="1"/>
  <c r="K9" i="1" s="1"/>
  <c r="H10" i="1"/>
  <c r="H9" i="1"/>
  <c r="G11" i="1"/>
  <c r="BE10" i="1"/>
  <c r="BE9" i="1" s="1"/>
  <c r="AS10" i="1"/>
  <c r="AS9" i="1" s="1"/>
  <c r="AR10" i="1"/>
  <c r="AR9" i="1" s="1"/>
  <c r="AQ10" i="1"/>
  <c r="AQ9" i="1"/>
  <c r="AH10" i="1"/>
  <c r="AH9" i="1" s="1"/>
  <c r="AA10" i="1"/>
  <c r="AA9" i="1"/>
  <c r="V10" i="1"/>
  <c r="V9" i="1"/>
  <c r="U10" i="1"/>
  <c r="U9" i="1" s="1"/>
  <c r="S10" i="1"/>
  <c r="S9" i="1"/>
  <c r="Q10" i="1"/>
  <c r="Q9" i="1"/>
  <c r="O10" i="1"/>
  <c r="O9" i="1" s="1"/>
  <c r="J10" i="1"/>
  <c r="J9" i="1"/>
  <c r="I10" i="1"/>
  <c r="I9" i="1" s="1"/>
  <c r="E10" i="1"/>
  <c r="E9" i="1" s="1"/>
  <c r="D10" i="1"/>
  <c r="D9" i="1" s="1"/>
  <c r="BC9" i="1"/>
  <c r="AP9" i="1"/>
  <c r="F10" i="3"/>
  <c r="F9" i="3"/>
  <c r="F8" i="3" s="1"/>
  <c r="F7" i="3" s="1"/>
  <c r="F14" i="3" s="1"/>
  <c r="E9" i="2"/>
  <c r="F10" i="2"/>
  <c r="AC29" i="1"/>
  <c r="AC28" i="1" s="1"/>
  <c r="AC27" i="1" s="1"/>
  <c r="AT41" i="1"/>
  <c r="AT40" i="1"/>
  <c r="J18" i="1"/>
  <c r="E18" i="1"/>
  <c r="E14" i="1" s="1"/>
  <c r="E13" i="1" s="1"/>
  <c r="AG39" i="1"/>
  <c r="K42" i="1"/>
  <c r="BA34" i="1"/>
  <c r="BA33" i="1"/>
  <c r="BA32" i="1" s="1"/>
  <c r="T39" i="1"/>
  <c r="AI42" i="1"/>
  <c r="AH21" i="1"/>
  <c r="BB34" i="1"/>
  <c r="BB33" i="1"/>
  <c r="BB32" i="1" s="1"/>
  <c r="G38" i="1"/>
  <c r="M29" i="1"/>
  <c r="M28" i="1"/>
  <c r="M27" i="1"/>
  <c r="G36" i="1"/>
  <c r="V42" i="1"/>
  <c r="G19" i="1"/>
  <c r="AG23" i="1"/>
  <c r="BG26" i="1"/>
  <c r="BG25" i="1" s="1"/>
  <c r="G37" i="1"/>
  <c r="AW21" i="1"/>
  <c r="T34" i="1" l="1"/>
  <c r="T33" i="1" s="1"/>
  <c r="S32" i="1"/>
  <c r="D14" i="1"/>
  <c r="D13" i="1" s="1"/>
  <c r="D8" i="1" s="1"/>
  <c r="D7" i="1" s="1"/>
  <c r="D44" i="1" s="1"/>
  <c r="G18" i="1"/>
  <c r="I32" i="1"/>
  <c r="AS32" i="1"/>
  <c r="N7" i="2"/>
  <c r="N17" i="2" s="1"/>
  <c r="AA14" i="3"/>
  <c r="AR14" i="1"/>
  <c r="AR13" i="1" s="1"/>
  <c r="AR8" i="1" s="1"/>
  <c r="AR7" i="1" s="1"/>
  <c r="AR44" i="1" s="1"/>
  <c r="Z14" i="1"/>
  <c r="Z13" i="1" s="1"/>
  <c r="Z8" i="1" s="1"/>
  <c r="AA14" i="1"/>
  <c r="AA13" i="1" s="1"/>
  <c r="AA8" i="1" s="1"/>
  <c r="M32" i="1"/>
  <c r="U32" i="1"/>
  <c r="D7" i="2"/>
  <c r="D17" i="2" s="1"/>
  <c r="J14" i="1"/>
  <c r="J13" i="1" s="1"/>
  <c r="J8" i="1" s="1"/>
  <c r="J7" i="1" s="1"/>
  <c r="J44" i="1" s="1"/>
  <c r="AI32" i="1"/>
  <c r="G17" i="2"/>
  <c r="K17" i="2"/>
  <c r="AA32" i="1"/>
  <c r="AY7" i="1"/>
  <c r="AY44" i="1" s="1"/>
  <c r="V32" i="1"/>
  <c r="AE32" i="1"/>
  <c r="AE7" i="1" s="1"/>
  <c r="AE44" i="1" s="1"/>
  <c r="K14" i="3"/>
  <c r="Z32" i="1"/>
  <c r="AW14" i="1"/>
  <c r="AW13" i="1" s="1"/>
  <c r="AW8" i="1" s="1"/>
  <c r="AP32" i="1"/>
  <c r="BD32" i="1"/>
  <c r="Q14" i="3"/>
  <c r="K7" i="2"/>
  <c r="AW32" i="1"/>
  <c r="N32" i="1"/>
  <c r="BD14" i="1"/>
  <c r="BD13" i="1" s="1"/>
  <c r="BD8" i="1" s="1"/>
  <c r="BD7" i="1" s="1"/>
  <c r="BD44" i="1" s="1"/>
  <c r="R32" i="1"/>
  <c r="BF32" i="1"/>
  <c r="Y32" i="1"/>
  <c r="O7" i="2"/>
  <c r="O17" i="2" s="1"/>
  <c r="W14" i="3"/>
  <c r="Q14" i="1"/>
  <c r="Q13" i="1" s="1"/>
  <c r="Q8" i="1" s="1"/>
  <c r="BF14" i="1"/>
  <c r="BF13" i="1" s="1"/>
  <c r="BF8" i="1" s="1"/>
  <c r="BF7" i="1" s="1"/>
  <c r="BF44" i="1" s="1"/>
  <c r="BG30" i="1"/>
  <c r="BG29" i="1" s="1"/>
  <c r="BG28" i="1" s="1"/>
  <c r="BG27" i="1" s="1"/>
  <c r="U18" i="1"/>
  <c r="AG19" i="1"/>
  <c r="AG18" i="1" s="1"/>
  <c r="AN14" i="1"/>
  <c r="AN13" i="1" s="1"/>
  <c r="AN8" i="1" s="1"/>
  <c r="AN7" i="1" s="1"/>
  <c r="AN44" i="1" s="1"/>
  <c r="AG31" i="1"/>
  <c r="AG29" i="1" s="1"/>
  <c r="AG28" i="1" s="1"/>
  <c r="AG27" i="1" s="1"/>
  <c r="AT24" i="1"/>
  <c r="AT21" i="1" s="1"/>
  <c r="M14" i="3"/>
  <c r="H34" i="1"/>
  <c r="H33" i="1" s="1"/>
  <c r="K14" i="1"/>
  <c r="K13" i="1" s="1"/>
  <c r="K8" i="1" s="1"/>
  <c r="K7" i="1" s="1"/>
  <c r="K44" i="1" s="1"/>
  <c r="M42" i="1"/>
  <c r="T43" i="1"/>
  <c r="T42" i="1" s="1"/>
  <c r="N14" i="1"/>
  <c r="N13" i="1" s="1"/>
  <c r="N8" i="1" s="1"/>
  <c r="N7" i="1" s="1"/>
  <c r="N44" i="1" s="1"/>
  <c r="H14" i="1"/>
  <c r="H13" i="1" s="1"/>
  <c r="H8" i="1" s="1"/>
  <c r="AF14" i="1"/>
  <c r="AF13" i="1" s="1"/>
  <c r="AF8" i="1" s="1"/>
  <c r="BG17" i="1"/>
  <c r="BG15" i="1" s="1"/>
  <c r="BG23" i="1"/>
  <c r="AU21" i="1"/>
  <c r="T31" i="1"/>
  <c r="AU18" i="1"/>
  <c r="BG20" i="1"/>
  <c r="AB14" i="1"/>
  <c r="AB13" i="1" s="1"/>
  <c r="AB8" i="1" s="1"/>
  <c r="T41" i="1"/>
  <c r="T40" i="1" s="1"/>
  <c r="T32" i="1" s="1"/>
  <c r="H40" i="1"/>
  <c r="L8" i="1"/>
  <c r="L7" i="1" s="1"/>
  <c r="L44" i="1" s="1"/>
  <c r="T26" i="1"/>
  <c r="T25" i="1" s="1"/>
  <c r="J10" i="3"/>
  <c r="J9" i="3" s="1"/>
  <c r="J8" i="3" s="1"/>
  <c r="J7" i="3" s="1"/>
  <c r="J14" i="3" s="1"/>
  <c r="R11" i="3"/>
  <c r="R10" i="3" s="1"/>
  <c r="R9" i="3" s="1"/>
  <c r="R8" i="3" s="1"/>
  <c r="R7" i="3" s="1"/>
  <c r="U10" i="3"/>
  <c r="U9" i="3" s="1"/>
  <c r="U8" i="3" s="1"/>
  <c r="U7" i="3" s="1"/>
  <c r="U14" i="3" s="1"/>
  <c r="AE11" i="3"/>
  <c r="AE10" i="3" s="1"/>
  <c r="AE9" i="3" s="1"/>
  <c r="AE8" i="3" s="1"/>
  <c r="AE7" i="3" s="1"/>
  <c r="AE14" i="3" s="1"/>
  <c r="AF34" i="1"/>
  <c r="AF33" i="1" s="1"/>
  <c r="AF32" i="1" s="1"/>
  <c r="N14" i="3"/>
  <c r="AC14" i="1"/>
  <c r="AC13" i="1" s="1"/>
  <c r="AC8" i="1" s="1"/>
  <c r="AG17" i="1"/>
  <c r="AG15" i="1" s="1"/>
  <c r="AG14" i="1" s="1"/>
  <c r="AG13" i="1" s="1"/>
  <c r="AG8" i="1" s="1"/>
  <c r="U15" i="1"/>
  <c r="Y14" i="3"/>
  <c r="AH34" i="1"/>
  <c r="AH33" i="1" s="1"/>
  <c r="AH32" i="1" s="1"/>
  <c r="AG12" i="1"/>
  <c r="AG10" i="1" s="1"/>
  <c r="AG9" i="1" s="1"/>
  <c r="E8" i="1"/>
  <c r="I14" i="1"/>
  <c r="I13" i="1" s="1"/>
  <c r="I8" i="1" s="1"/>
  <c r="I7" i="1" s="1"/>
  <c r="I44" i="1" s="1"/>
  <c r="AG35" i="1"/>
  <c r="F9" i="2"/>
  <c r="F8" i="2" s="1"/>
  <c r="F7" i="2" s="1"/>
  <c r="F17" i="2" s="1"/>
  <c r="Q10" i="2"/>
  <c r="AG38" i="1"/>
  <c r="AT16" i="1"/>
  <c r="AH15" i="1"/>
  <c r="AH14" i="1" s="1"/>
  <c r="AH13" i="1" s="1"/>
  <c r="AH8" i="1" s="1"/>
  <c r="AH7" i="1" s="1"/>
  <c r="AH44" i="1" s="1"/>
  <c r="AV14" i="1"/>
  <c r="AV13" i="1" s="1"/>
  <c r="AV8" i="1" s="1"/>
  <c r="AV7" i="1" s="1"/>
  <c r="AV44" i="1" s="1"/>
  <c r="AB34" i="1"/>
  <c r="AB33" i="1" s="1"/>
  <c r="AB32" i="1" s="1"/>
  <c r="BG35" i="1"/>
  <c r="BG34" i="1" s="1"/>
  <c r="BG33" i="1" s="1"/>
  <c r="BG32" i="1" s="1"/>
  <c r="AU34" i="1"/>
  <c r="AU33" i="1" s="1"/>
  <c r="AU32" i="1" s="1"/>
  <c r="AI14" i="1"/>
  <c r="AI13" i="1" s="1"/>
  <c r="AI8" i="1" s="1"/>
  <c r="AI7" i="1" s="1"/>
  <c r="AI44" i="1" s="1"/>
  <c r="BE21" i="1"/>
  <c r="BE14" i="1" s="1"/>
  <c r="BE13" i="1" s="1"/>
  <c r="BE8" i="1" s="1"/>
  <c r="BE7" i="1" s="1"/>
  <c r="BE44" i="1" s="1"/>
  <c r="G34" i="1"/>
  <c r="G33" i="1" s="1"/>
  <c r="AC32" i="1"/>
  <c r="AV32" i="1"/>
  <c r="AT26" i="1"/>
  <c r="AT25" i="1" s="1"/>
  <c r="AJ14" i="1"/>
  <c r="AJ13" i="1" s="1"/>
  <c r="AJ8" i="1" s="1"/>
  <c r="BF21" i="1"/>
  <c r="AW42" i="1"/>
  <c r="BG43" i="1"/>
  <c r="BG42" i="1" s="1"/>
  <c r="M14" i="1"/>
  <c r="M13" i="1" s="1"/>
  <c r="M8" i="1" s="1"/>
  <c r="M7" i="1" s="1"/>
  <c r="AK14" i="1"/>
  <c r="AK13" i="1" s="1"/>
  <c r="AK8" i="1" s="1"/>
  <c r="AL15" i="1"/>
  <c r="AO15" i="1"/>
  <c r="AO14" i="1" s="1"/>
  <c r="AO13" i="1" s="1"/>
  <c r="AO8" i="1" s="1"/>
  <c r="Y18" i="1"/>
  <c r="Y14" i="1" s="1"/>
  <c r="Y13" i="1" s="1"/>
  <c r="Y8" i="1" s="1"/>
  <c r="Y7" i="1" s="1"/>
  <c r="Y44" i="1" s="1"/>
  <c r="S15" i="1"/>
  <c r="S14" i="1" s="1"/>
  <c r="S13" i="1" s="1"/>
  <c r="S8" i="1" s="1"/>
  <c r="S7" i="1" s="1"/>
  <c r="S44" i="1" s="1"/>
  <c r="T17" i="1"/>
  <c r="T15" i="1" s="1"/>
  <c r="T19" i="1"/>
  <c r="V21" i="1"/>
  <c r="V14" i="1" s="1"/>
  <c r="V13" i="1" s="1"/>
  <c r="V8" i="1" s="1"/>
  <c r="G12" i="1"/>
  <c r="G10" i="1" s="1"/>
  <c r="G9" i="1" s="1"/>
  <c r="F10" i="1"/>
  <c r="F9" i="1" s="1"/>
  <c r="BB14" i="1"/>
  <c r="BB13" i="1" s="1"/>
  <c r="BB8" i="1" s="1"/>
  <c r="BB7" i="1" s="1"/>
  <c r="BB44" i="1" s="1"/>
  <c r="AU15" i="1"/>
  <c r="AU14" i="1" s="1"/>
  <c r="AU13" i="1" s="1"/>
  <c r="AU8" i="1" s="1"/>
  <c r="AU7" i="1" s="1"/>
  <c r="AU44" i="1" s="1"/>
  <c r="BG22" i="1"/>
  <c r="BG24" i="1"/>
  <c r="T12" i="1"/>
  <c r="T10" i="1" s="1"/>
  <c r="T9" i="1" s="1"/>
  <c r="AJ29" i="1"/>
  <c r="AJ28" i="1" s="1"/>
  <c r="AJ27" i="1" s="1"/>
  <c r="AN34" i="1"/>
  <c r="AN33" i="1" s="1"/>
  <c r="AN32" i="1" s="1"/>
  <c r="X18" i="1"/>
  <c r="X14" i="1" s="1"/>
  <c r="X13" i="1" s="1"/>
  <c r="X8" i="1" s="1"/>
  <c r="AG43" i="1"/>
  <c r="AG42" i="1" s="1"/>
  <c r="AP14" i="1"/>
  <c r="AP13" i="1" s="1"/>
  <c r="AP8" i="1" s="1"/>
  <c r="AP7" i="1" s="1"/>
  <c r="AP44" i="1" s="1"/>
  <c r="AT30" i="1"/>
  <c r="BG19" i="1"/>
  <c r="AX18" i="1"/>
  <c r="AX14" i="1" s="1"/>
  <c r="AX13" i="1" s="1"/>
  <c r="AX8" i="1" s="1"/>
  <c r="AX7" i="1" s="1"/>
  <c r="AX44" i="1" s="1"/>
  <c r="AG41" i="1"/>
  <c r="AG40" i="1" s="1"/>
  <c r="AS14" i="1"/>
  <c r="AS13" i="1" s="1"/>
  <c r="AS8" i="1" s="1"/>
  <c r="AL21" i="1"/>
  <c r="AM15" i="1"/>
  <c r="AM14" i="1" s="1"/>
  <c r="AM13" i="1" s="1"/>
  <c r="AM8" i="1" s="1"/>
  <c r="AM7" i="1" s="1"/>
  <c r="AM44" i="1" s="1"/>
  <c r="P21" i="1"/>
  <c r="P14" i="1" s="1"/>
  <c r="P13" i="1" s="1"/>
  <c r="P8" i="1" s="1"/>
  <c r="P7" i="1" s="1"/>
  <c r="P44" i="1" s="1"/>
  <c r="O32" i="1"/>
  <c r="O7" i="1" s="1"/>
  <c r="O44" i="1" s="1"/>
  <c r="AT35" i="1"/>
  <c r="AT34" i="1" s="1"/>
  <c r="AT33" i="1" s="1"/>
  <c r="R15" i="1"/>
  <c r="R14" i="1" s="1"/>
  <c r="R13" i="1" s="1"/>
  <c r="R8" i="1" s="1"/>
  <c r="R7" i="1" s="1"/>
  <c r="R44" i="1" s="1"/>
  <c r="S14" i="3"/>
  <c r="O14" i="3"/>
  <c r="F29" i="1"/>
  <c r="F28" i="1" s="1"/>
  <c r="F27" i="1" s="1"/>
  <c r="G30" i="1"/>
  <c r="G29" i="1" s="1"/>
  <c r="G28" i="1" s="1"/>
  <c r="G27" i="1" s="1"/>
  <c r="E15" i="2"/>
  <c r="Q15" i="2" s="1"/>
  <c r="Q16" i="2"/>
  <c r="F18" i="1"/>
  <c r="F14" i="1" s="1"/>
  <c r="F13" i="1" s="1"/>
  <c r="Q34" i="1"/>
  <c r="Q33" i="1" s="1"/>
  <c r="Q32" i="1" s="1"/>
  <c r="W15" i="1"/>
  <c r="W14" i="1" s="1"/>
  <c r="W13" i="1" s="1"/>
  <c r="W8" i="1" s="1"/>
  <c r="T30" i="1"/>
  <c r="H29" i="1"/>
  <c r="H28" i="1" s="1"/>
  <c r="H27" i="1" s="1"/>
  <c r="BG36" i="1"/>
  <c r="P14" i="3"/>
  <c r="AT23" i="1"/>
  <c r="V29" i="1"/>
  <c r="V28" i="1" s="1"/>
  <c r="V27" i="1" s="1"/>
  <c r="AG36" i="1"/>
  <c r="AI21" i="1"/>
  <c r="W34" i="1"/>
  <c r="W33" i="1" s="1"/>
  <c r="W32" i="1" s="1"/>
  <c r="AG26" i="1"/>
  <c r="AG25" i="1" s="1"/>
  <c r="AK29" i="1"/>
  <c r="AK28" i="1" s="1"/>
  <c r="AK27" i="1" s="1"/>
  <c r="G22" i="1"/>
  <c r="G21" i="1" s="1"/>
  <c r="G14" i="1" s="1"/>
  <c r="G13" i="1" s="1"/>
  <c r="E34" i="1"/>
  <c r="E33" i="1" s="1"/>
  <c r="E32" i="1" s="1"/>
  <c r="G41" i="1"/>
  <c r="G40" i="1" s="1"/>
  <c r="F40" i="1"/>
  <c r="F32" i="1" s="1"/>
  <c r="AL32" i="1"/>
  <c r="AQ14" i="1"/>
  <c r="AQ13" i="1" s="1"/>
  <c r="AQ8" i="1" s="1"/>
  <c r="AQ7" i="1" s="1"/>
  <c r="AQ44" i="1" s="1"/>
  <c r="T20" i="1"/>
  <c r="T24" i="1"/>
  <c r="T21" i="1" s="1"/>
  <c r="AF29" i="1"/>
  <c r="AF28" i="1" s="1"/>
  <c r="AF27" i="1" s="1"/>
  <c r="X34" i="1"/>
  <c r="X33" i="1" s="1"/>
  <c r="X32" i="1" s="1"/>
  <c r="P7" i="2"/>
  <c r="P17" i="2" s="1"/>
  <c r="R13" i="3"/>
  <c r="R12" i="3" s="1"/>
  <c r="AD15" i="1"/>
  <c r="AD14" i="1" s="1"/>
  <c r="AD13" i="1" s="1"/>
  <c r="AD8" i="1" s="1"/>
  <c r="BA14" i="1"/>
  <c r="BA13" i="1" s="1"/>
  <c r="BA8" i="1" s="1"/>
  <c r="BA7" i="1" s="1"/>
  <c r="BA44" i="1" s="1"/>
  <c r="BB29" i="1"/>
  <c r="BB28" i="1" s="1"/>
  <c r="BB27" i="1" s="1"/>
  <c r="J34" i="1"/>
  <c r="J33" i="1" s="1"/>
  <c r="J32" i="1" s="1"/>
  <c r="AH18" i="1"/>
  <c r="AT19" i="1"/>
  <c r="AT18" i="1" s="1"/>
  <c r="AG20" i="1"/>
  <c r="AG22" i="1"/>
  <c r="AG21" i="1" s="1"/>
  <c r="U21" i="1"/>
  <c r="AT31" i="1"/>
  <c r="AD34" i="1"/>
  <c r="AD33" i="1" s="1"/>
  <c r="AD32" i="1" s="1"/>
  <c r="Q9" i="2"/>
  <c r="E8" i="2"/>
  <c r="AT12" i="1"/>
  <c r="AT10" i="1" s="1"/>
  <c r="AT9" i="1" s="1"/>
  <c r="AT17" i="1"/>
  <c r="G14" i="3"/>
  <c r="BG12" i="1"/>
  <c r="BG10" i="1" s="1"/>
  <c r="BG9" i="1" s="1"/>
  <c r="BC21" i="1"/>
  <c r="BC14" i="1" s="1"/>
  <c r="BC13" i="1" s="1"/>
  <c r="BC8" i="1" s="1"/>
  <c r="AO34" i="1"/>
  <c r="AO33" i="1" s="1"/>
  <c r="AO32" i="1" s="1"/>
  <c r="AT39" i="1"/>
  <c r="Z29" i="1"/>
  <c r="Z28" i="1" s="1"/>
  <c r="Z27" i="1" s="1"/>
  <c r="Z7" i="1" s="1"/>
  <c r="Z44" i="1" s="1"/>
  <c r="BC34" i="1"/>
  <c r="BC33" i="1" s="1"/>
  <c r="BC32" i="1" s="1"/>
  <c r="V7" i="1" l="1"/>
  <c r="V44" i="1" s="1"/>
  <c r="AS7" i="1"/>
  <c r="AS44" i="1" s="1"/>
  <c r="AA7" i="1"/>
  <c r="AA44" i="1" s="1"/>
  <c r="G8" i="1"/>
  <c r="F8" i="1"/>
  <c r="F7" i="1" s="1"/>
  <c r="F44" i="1" s="1"/>
  <c r="G32" i="1"/>
  <c r="AW7" i="1"/>
  <c r="AW44" i="1"/>
  <c r="H32" i="1"/>
  <c r="BG21" i="1"/>
  <c r="R14" i="3"/>
  <c r="BC7" i="1"/>
  <c r="BC44" i="1" s="1"/>
  <c r="AT32" i="1"/>
  <c r="AT15" i="1"/>
  <c r="AT14" i="1" s="1"/>
  <c r="AT13" i="1" s="1"/>
  <c r="AT8" i="1" s="1"/>
  <c r="AG34" i="1"/>
  <c r="AG33" i="1" s="1"/>
  <c r="AG32" i="1" s="1"/>
  <c r="E7" i="1"/>
  <c r="E44" i="1" s="1"/>
  <c r="Q7" i="1"/>
  <c r="Q44" i="1" s="1"/>
  <c r="AG7" i="1"/>
  <c r="AG44" i="1" s="1"/>
  <c r="X7" i="1"/>
  <c r="X44" i="1" s="1"/>
  <c r="T18" i="1"/>
  <c r="T14" i="1" s="1"/>
  <c r="T13" i="1" s="1"/>
  <c r="T8" i="1" s="1"/>
  <c r="T7" i="1" s="1"/>
  <c r="T44" i="1" s="1"/>
  <c r="E7" i="2"/>
  <c r="E17" i="2" s="1"/>
  <c r="Q17" i="2" s="1"/>
  <c r="Q8" i="2"/>
  <c r="Q7" i="2" s="1"/>
  <c r="AB7" i="1"/>
  <c r="AB44" i="1" s="1"/>
  <c r="AO7" i="1"/>
  <c r="AO44" i="1" s="1"/>
  <c r="AL14" i="1"/>
  <c r="AL13" i="1" s="1"/>
  <c r="AL8" i="1" s="1"/>
  <c r="AL7" i="1" s="1"/>
  <c r="AL44" i="1" s="1"/>
  <c r="AK7" i="1"/>
  <c r="AK44" i="1" s="1"/>
  <c r="M44" i="1"/>
  <c r="BG18" i="1"/>
  <c r="AT29" i="1"/>
  <c r="AT28" i="1" s="1"/>
  <c r="AT27" i="1" s="1"/>
  <c r="AF7" i="1"/>
  <c r="AF44" i="1" s="1"/>
  <c r="AJ7" i="1"/>
  <c r="AJ44" i="1" s="1"/>
  <c r="U14" i="1"/>
  <c r="U13" i="1" s="1"/>
  <c r="U8" i="1" s="1"/>
  <c r="U7" i="1" s="1"/>
  <c r="U44" i="1" s="1"/>
  <c r="H7" i="1"/>
  <c r="H44" i="1" s="1"/>
  <c r="T29" i="1"/>
  <c r="T28" i="1" s="1"/>
  <c r="T27" i="1" s="1"/>
  <c r="AD7" i="1"/>
  <c r="AD44" i="1" s="1"/>
  <c r="W7" i="1"/>
  <c r="W44" i="1" s="1"/>
  <c r="AC7" i="1"/>
  <c r="AC44" i="1" s="1"/>
  <c r="BG14" i="1" l="1"/>
  <c r="BG13" i="1" s="1"/>
  <c r="BG8" i="1" s="1"/>
  <c r="BG7" i="1" s="1"/>
  <c r="BG44" i="1" s="1"/>
  <c r="G7" i="1"/>
  <c r="G44" i="1" s="1"/>
  <c r="AT7" i="1"/>
  <c r="AT44" i="1" s="1"/>
</calcChain>
</file>

<file path=xl/sharedStrings.xml><?xml version="1.0" encoding="utf-8"?>
<sst xmlns="http://schemas.openxmlformats.org/spreadsheetml/2006/main" count="240" uniqueCount="149">
  <si>
    <t>FONDO ROTATORIO DEL DANE - FONDANE</t>
  </si>
  <si>
    <t>Informe Mensual de Ejecución del Presupuesto de Gastos</t>
  </si>
  <si>
    <t>Apropiaciones de la Vigencia</t>
  </si>
  <si>
    <t>SECCION:  0402</t>
  </si>
  <si>
    <t>UNIDAD EJECUTORA:  00</t>
  </si>
  <si>
    <t>(Miles de Pesos)</t>
  </si>
  <si>
    <t>RUBRO</t>
  </si>
  <si>
    <t>Rec</t>
  </si>
  <si>
    <t>DESCRIPCION</t>
  </si>
  <si>
    <t>APR. INICIAL</t>
  </si>
  <si>
    <t>APR. ADICIONADA</t>
  </si>
  <si>
    <t>APR. REDUCIDA</t>
  </si>
  <si>
    <t>APR. VIGENTE</t>
  </si>
  <si>
    <t>CDP
Enero</t>
  </si>
  <si>
    <t>CDP
Febrero</t>
  </si>
  <si>
    <t>CDP
Marzo</t>
  </si>
  <si>
    <t>CDP
Abril</t>
  </si>
  <si>
    <t>CDP
Mayo</t>
  </si>
  <si>
    <t>CDP
Junio</t>
  </si>
  <si>
    <t>CDP
Julio</t>
  </si>
  <si>
    <t>CDP
Agosto</t>
  </si>
  <si>
    <t>CDP
Septiembre</t>
  </si>
  <si>
    <t>CDP
Octubre</t>
  </si>
  <si>
    <t>CDP
Noviembre</t>
  </si>
  <si>
    <t>CDP
Diciembre</t>
  </si>
  <si>
    <t>CDP
Acumulados</t>
  </si>
  <si>
    <t>Compromiso
Enero</t>
  </si>
  <si>
    <t>Compromiso
Febrero</t>
  </si>
  <si>
    <t>Compromiso
Marzo</t>
  </si>
  <si>
    <t>Compromiso
Abril</t>
  </si>
  <si>
    <t>Compromiso
Mayo</t>
  </si>
  <si>
    <t>Compromiso
Junio</t>
  </si>
  <si>
    <t>Compromiso
Julio</t>
  </si>
  <si>
    <t>Compromiso
Agosto</t>
  </si>
  <si>
    <t>Compromiso
Septiembre</t>
  </si>
  <si>
    <t>Compromiso
Octubre</t>
  </si>
  <si>
    <t>Compromiso
Noviembre</t>
  </si>
  <si>
    <t>Compromiso
Diciembre</t>
  </si>
  <si>
    <t>Compromiso
Acumulados</t>
  </si>
  <si>
    <t>Obligación
Enero</t>
  </si>
  <si>
    <t>Obligación Febrero</t>
  </si>
  <si>
    <t>Obligación
Marzo</t>
  </si>
  <si>
    <t>Obligación
Abril</t>
  </si>
  <si>
    <t>Obligación
Mayo</t>
  </si>
  <si>
    <t>Obligación
Junio</t>
  </si>
  <si>
    <t>Obligación
Julio</t>
  </si>
  <si>
    <t>Obligación
Agosto</t>
  </si>
  <si>
    <t>Obligación
Septiembre</t>
  </si>
  <si>
    <t>Obligación
Octubre</t>
  </si>
  <si>
    <t>Obligación
Noviembre</t>
  </si>
  <si>
    <t>Obligación
Diciembre</t>
  </si>
  <si>
    <t>Obligación
Acumulados</t>
  </si>
  <si>
    <t>Pagos
Enero</t>
  </si>
  <si>
    <t>Pagos
Febrero</t>
  </si>
  <si>
    <t>Pagos
Marzo</t>
  </si>
  <si>
    <t>Pagos
Abril</t>
  </si>
  <si>
    <t>Pagos
Mayo</t>
  </si>
  <si>
    <t>Pagos
Junio</t>
  </si>
  <si>
    <t>Pagos
Julio</t>
  </si>
  <si>
    <t>Pagos
Agosto</t>
  </si>
  <si>
    <t>Pagos
Septiembre</t>
  </si>
  <si>
    <t>Pagos
Octubre</t>
  </si>
  <si>
    <t>Pagos
Noviembre</t>
  </si>
  <si>
    <t>Pagos
Diciembre</t>
  </si>
  <si>
    <t>Pagos
Acumulados</t>
  </si>
  <si>
    <t>A</t>
  </si>
  <si>
    <t>FUNCIONAMIENTO</t>
  </si>
  <si>
    <t>A-02</t>
  </si>
  <si>
    <t>ADQUISICIÓN DE BIENES Y SERVICIOS</t>
  </si>
  <si>
    <t>A-02-01</t>
  </si>
  <si>
    <t>ADQUISICIÓN DE ACTIVOS NO FINANCIEROS</t>
  </si>
  <si>
    <t>A-02-01-01-004</t>
  </si>
  <si>
    <t>MAQUINARIA Y EQUIPO</t>
  </si>
  <si>
    <t>A-02-01-01-004-009</t>
  </si>
  <si>
    <t>EQUIPO DE TRANSPORTE</t>
  </si>
  <si>
    <t>A-02-02</t>
  </si>
  <si>
    <t>ADQUISIONES DIFERENTES DE ACTIVOS</t>
  </si>
  <si>
    <t>A-02-02-02</t>
  </si>
  <si>
    <t>ADQUISICIÓN DE SERVICIOS</t>
  </si>
  <si>
    <t>A-02-02-02-006</t>
  </si>
  <si>
    <t>SERVICIOS DE ALOJAMIENTO; SERVICIOS DE SUMINISTRO DE COMIDAS Y BEBIDAS; SERVICIOS DE TRANSPORTE; Y SERVICIOS DE DISTRIBUCIÓN DE ELECTRICIDAD, GAS Y AGUA</t>
  </si>
  <si>
    <t>A-02-02-02-006-009</t>
  </si>
  <si>
    <t>SERVICIOS DE DISTRIBUCIÓN DE ELECTRICIDAD, GAS Y AGUA (POR CUENTA PROPIA)</t>
  </si>
  <si>
    <t>A-02-02-02-007</t>
  </si>
  <si>
    <t>SERVICIOS FINANCIEROS Y SERVICIOS CONEXOS, SERVICIOS INMOBILIARIOS Y SERVICIOS DE LEASING</t>
  </si>
  <si>
    <t>A-02-02-02-007-001</t>
  </si>
  <si>
    <t>SERVICIOS FINANCIEROS Y SERVICIOS CONEXOS</t>
  </si>
  <si>
    <t>A-02-02-02-007-002</t>
  </si>
  <si>
    <t>SERVICIOS INMOBILIARIOS</t>
  </si>
  <si>
    <t>A-02-02-02-008</t>
  </si>
  <si>
    <t>SERVICIOS PRESTADOS A LAS EMPRESAS Y SERVICIOS DE PRODUCCIÓN</t>
  </si>
  <si>
    <t>A-02-02-02-008-003</t>
  </si>
  <si>
    <t>OTROS SERVICIOS PROFESIONALES, CIENTÍFICOS Y TÉCNICOS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</si>
  <si>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</si>
  <si>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</si>
  <si>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</si>
  <si>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A-02-02-02-009</t>
  </si>
  <si>
    <t>SERVICIOS PARA LA COMUNIDAD, SOCIALES Y PERSONALES</t>
  </si>
  <si>
    <t>A-02-02-02-009-004</t>
  </si>
  <si>
    <t>SERVICIOS DE ALCANTARILLADO, RECOLECCIÓN, TRATAMIENTO Y DISPOSICIÓN DE DESECHOS Y OTROS SERVICIOS DE SANEAMIENTO AMBIENTAL</t>
  </si>
  <si>
    <t>A-03</t>
  </si>
  <si>
    <t>TRANSFERENCIAS CORRIENTES</t>
  </si>
  <si>
    <t>A-03-10</t>
  </si>
  <si>
    <t>SENTENCIAS Y CONCILIACIONES</t>
  </si>
  <si>
    <t>A-03-10-01</t>
  </si>
  <si>
    <t>FALLOS NACIONALES</t>
  </si>
  <si>
    <t>A-03-10-01-001</t>
  </si>
  <si>
    <t>SENTENCIAS</t>
  </si>
  <si>
    <t>A-03-10-01-002</t>
  </si>
  <si>
    <t>CONCILIACIONES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</si>
  <si>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</si>
  <si>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</si>
  <si>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</si>
  <si>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</si>
  <si>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</si>
  <si>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</si>
  <si>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A-08-01-02-001</t>
  </si>
  <si>
    <t>IMPUESTO PREDIAL Y SOBRETASA AMBIENTAL</t>
  </si>
  <si>
    <t>A-08-01-02-003</t>
  </si>
  <si>
    <t>IMPUESTO DE INDUSTRIA Y COMERCIO</t>
  </si>
  <si>
    <t>A-08-01-02-006</t>
  </si>
  <si>
    <t>IMPUESTO SOBRE VEHÍCULOS AUTOMOTORES</t>
  </si>
  <si>
    <t>A-08-03</t>
  </si>
  <si>
    <t>TASAS Y DERECHOS ADMINISTRATIVOS</t>
  </si>
  <si>
    <t>A-08-04</t>
  </si>
  <si>
    <t>CONTRIBUCIONES</t>
  </si>
  <si>
    <t>A-08-04-01</t>
  </si>
  <si>
    <t>CUOTA DE FISCALIZACIÓN Y AUDITAJE</t>
  </si>
  <si>
    <t>C</t>
  </si>
  <si>
    <t>INVERSIÓN</t>
  </si>
  <si>
    <t xml:space="preserve"> </t>
  </si>
  <si>
    <t>C-0401-1003-3-20104D</t>
  </si>
  <si>
    <t>2. SEGURIDAD HUMANA Y JUSTICIA SOCIAL / D. DATOS SECTORIALES PARA AUMENTAR EL APROVECHAMIENTO DE DATOS EN EL PAÍS</t>
  </si>
  <si>
    <t>TOTAL PRESUPUESTO DE LA SECCIÓN</t>
  </si>
  <si>
    <t>COMPROMISO</t>
  </si>
  <si>
    <t>OBLIGACION</t>
  </si>
  <si>
    <t>Informe Mensual de Ejecución de Cuentas por Pagar</t>
  </si>
  <si>
    <t>Cuentas por Pagar 2023</t>
  </si>
  <si>
    <t>Pagos
enero</t>
  </si>
  <si>
    <t xml:space="preserve">FUNCIONAMIENTO </t>
  </si>
  <si>
    <t>ADQUISICIÓN DE BIENES  Y SERVICIOS</t>
  </si>
  <si>
    <t>ADQUISICIONES DIFERENTES DE ACTIVOS</t>
  </si>
  <si>
    <t>C-0401-1003-3</t>
  </si>
  <si>
    <t>20</t>
  </si>
  <si>
    <t>FORTALECIMIENTO DE LA CAPACIDAD DE PRODUCCIÓN DE INFORMACIÓN ESTADÍSTICA DEL SEN.  NACIONAL</t>
  </si>
  <si>
    <t>Reservas de Apropiación 2023</t>
  </si>
  <si>
    <t>Reservas Constituidas</t>
  </si>
  <si>
    <t>Obligación
Febrero</t>
  </si>
  <si>
    <t>Octubre - Vigencia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</si>
</sst>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164" formatCode="#,##0;[Red]#,##0"/>
    <numFmt numFmtId="165" formatCode="_(* #,##0.00_);_(* \(#,##0.00\);_(* &quot;-&quot;??_);_(@_)"/>
    <numFmt numFmtId="166" formatCode="_(* #,##0_);_(* \(#,##0\);_(* &quot;-&quot;??_);_(@_)"/>
  </numFmts>
  <fonts count="19" x14ac:knownFonts="1">
    <font>
      <sz val="11"/>
      <color rgb="FF000000"/>
      <name val="Aptos Narrow"/>
      <family val="2"/>
      <scheme val="minor"/>
    </font>
    <font>
      <b/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Calibri"/>
      <family val="2"/>
    </font>
    <font>
      <sz val="11"/>
      <color rgb="FF000000"/>
      <name val="Aptos Narrow"/>
      <family val="2"/>
      <scheme val="minor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Times New Roman"/>
    </font>
    <font>
      <sz val="8"/>
      <color rgb="FF000000"/>
      <name val="Arial"/>
      <family val="2"/>
    </font>
    <font>
      <sz val="10"/>
      <color rgb="FFFF0000"/>
      <name val="Arial"/>
      <family val="2"/>
    </font>
    <font>
      <b/>
      <sz val="8"/>
      <color rgb="FF000000"/>
      <name val="Times New Roman"/>
    </font>
    <font>
      <b/>
      <sz val="10"/>
      <color rgb="FFFF0000"/>
      <name val="Arial"/>
      <family val="2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</borders>
  <cellStyleXfs count="3">
    <xf numFmtId="0" fontId="0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05">
    <xf numFmtId="0" fontId="0" fillId="0" borderId="0" xfId="0"/>
    <xf numFmtId="164" fontId="2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 applyAlignment="1" applyProtection="1">
      <alignment horizontal="left"/>
      <protection locked="0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164" fontId="10" fillId="2" borderId="1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Alignment="1">
      <alignment horizontal="center"/>
    </xf>
    <xf numFmtId="164" fontId="11" fillId="3" borderId="1" xfId="0" applyNumberFormat="1" applyFont="1" applyFill="1" applyBorder="1" applyAlignment="1">
      <alignment vertical="center" wrapText="1" readingOrder="1"/>
    </xf>
    <xf numFmtId="164" fontId="11" fillId="3" borderId="1" xfId="0" applyNumberFormat="1" applyFont="1" applyFill="1" applyBorder="1" applyAlignment="1">
      <alignment horizontal="center" vertical="center" wrapText="1" readingOrder="1"/>
    </xf>
    <xf numFmtId="10" fontId="2" fillId="0" borderId="0" xfId="2" applyNumberFormat="1" applyFont="1" applyFill="1" applyBorder="1"/>
    <xf numFmtId="164" fontId="12" fillId="3" borderId="1" xfId="0" applyNumberFormat="1" applyFont="1" applyFill="1" applyBorder="1" applyAlignment="1">
      <alignment vertical="center" wrapText="1" readingOrder="1"/>
    </xf>
    <xf numFmtId="164" fontId="12" fillId="3" borderId="1" xfId="0" applyNumberFormat="1" applyFont="1" applyFill="1" applyBorder="1" applyAlignment="1">
      <alignment horizontal="center" vertical="center" wrapText="1" readingOrder="1"/>
    </xf>
    <xf numFmtId="10" fontId="5" fillId="0" borderId="0" xfId="2" applyNumberFormat="1" applyFont="1" applyFill="1" applyBorder="1"/>
    <xf numFmtId="164" fontId="5" fillId="0" borderId="0" xfId="0" applyNumberFormat="1" applyFont="1"/>
    <xf numFmtId="164" fontId="6" fillId="0" borderId="0" xfId="0" applyNumberFormat="1" applyFont="1"/>
    <xf numFmtId="164" fontId="10" fillId="3" borderId="1" xfId="0" applyNumberFormat="1" applyFont="1" applyFill="1" applyBorder="1" applyAlignment="1">
      <alignment vertical="center" wrapText="1" readingOrder="1"/>
    </xf>
    <xf numFmtId="164" fontId="10" fillId="3" borderId="1" xfId="0" applyNumberFormat="1" applyFont="1" applyFill="1" applyBorder="1" applyAlignment="1">
      <alignment horizontal="center" vertical="center" wrapText="1" readingOrder="1"/>
    </xf>
    <xf numFmtId="164" fontId="7" fillId="0" borderId="0" xfId="0" applyNumberFormat="1" applyFont="1"/>
    <xf numFmtId="0" fontId="13" fillId="0" borderId="8" xfId="0" applyFont="1" applyBorder="1" applyAlignment="1">
      <alignment vertical="center" wrapText="1" readingOrder="1"/>
    </xf>
    <xf numFmtId="164" fontId="14" fillId="0" borderId="2" xfId="0" applyNumberFormat="1" applyFont="1" applyBorder="1" applyAlignment="1">
      <alignment horizontal="center" vertical="center" wrapText="1" readingOrder="1"/>
    </xf>
    <xf numFmtId="164" fontId="14" fillId="0" borderId="2" xfId="0" applyNumberFormat="1" applyFont="1" applyBorder="1" applyAlignment="1">
      <alignment horizontal="left" vertical="center" wrapText="1" indent="2" readingOrder="1"/>
    </xf>
    <xf numFmtId="164" fontId="14" fillId="0" borderId="2" xfId="0" applyNumberFormat="1" applyFont="1" applyBorder="1" applyAlignment="1">
      <alignment vertical="center" wrapText="1" readingOrder="1"/>
    </xf>
    <xf numFmtId="164" fontId="14" fillId="0" borderId="3" xfId="0" applyNumberFormat="1" applyFont="1" applyBorder="1" applyAlignment="1">
      <alignment vertical="center" wrapText="1" readingOrder="1"/>
    </xf>
    <xf numFmtId="164" fontId="10" fillId="0" borderId="2" xfId="0" applyNumberFormat="1" applyFont="1" applyBorder="1" applyAlignment="1">
      <alignment vertical="center" wrapText="1" readingOrder="1"/>
    </xf>
    <xf numFmtId="164" fontId="14" fillId="3" borderId="1" xfId="0" applyNumberFormat="1" applyFont="1" applyFill="1" applyBorder="1" applyAlignment="1">
      <alignment vertical="center" wrapText="1" readingOrder="1"/>
    </xf>
    <xf numFmtId="164" fontId="14" fillId="3" borderId="1" xfId="0" applyNumberFormat="1" applyFont="1" applyFill="1" applyBorder="1" applyAlignment="1">
      <alignment horizontal="center" vertical="center" wrapText="1" readingOrder="1"/>
    </xf>
    <xf numFmtId="164" fontId="14" fillId="3" borderId="1" xfId="0" applyNumberFormat="1" applyFont="1" applyFill="1" applyBorder="1" applyAlignment="1">
      <alignment horizontal="left" vertical="center" wrapText="1" indent="1" readingOrder="1"/>
    </xf>
    <xf numFmtId="10" fontId="2" fillId="3" borderId="0" xfId="2" applyNumberFormat="1" applyFont="1" applyFill="1" applyBorder="1"/>
    <xf numFmtId="164" fontId="2" fillId="3" borderId="0" xfId="0" applyNumberFormat="1" applyFont="1" applyFill="1"/>
    <xf numFmtId="164" fontId="14" fillId="0" borderId="4" xfId="0" applyNumberFormat="1" applyFont="1" applyBorder="1" applyAlignment="1">
      <alignment vertical="center" wrapText="1" readingOrder="1"/>
    </xf>
    <xf numFmtId="164" fontId="14" fillId="0" borderId="4" xfId="0" applyNumberFormat="1" applyFont="1" applyBorder="1" applyAlignment="1">
      <alignment horizontal="center" vertical="center" wrapText="1" readingOrder="1"/>
    </xf>
    <xf numFmtId="164" fontId="14" fillId="0" borderId="4" xfId="0" applyNumberFormat="1" applyFont="1" applyBorder="1" applyAlignment="1">
      <alignment horizontal="left" vertical="center" wrapText="1" indent="2" readingOrder="1"/>
    </xf>
    <xf numFmtId="164" fontId="14" fillId="0" borderId="3" xfId="0" applyNumberFormat="1" applyFont="1" applyBorder="1" applyAlignment="1">
      <alignment horizontal="center" vertical="center" wrapText="1" readingOrder="1"/>
    </xf>
    <xf numFmtId="164" fontId="14" fillId="0" borderId="3" xfId="0" applyNumberFormat="1" applyFont="1" applyBorder="1" applyAlignment="1">
      <alignment horizontal="left" vertical="center" wrapText="1" indent="2" readingOrder="1"/>
    </xf>
    <xf numFmtId="164" fontId="14" fillId="0" borderId="5" xfId="0" applyNumberFormat="1" applyFont="1" applyBorder="1" applyAlignment="1">
      <alignment vertical="center" wrapText="1" readingOrder="1"/>
    </xf>
    <xf numFmtId="164" fontId="14" fillId="0" borderId="5" xfId="0" applyNumberFormat="1" applyFont="1" applyBorder="1" applyAlignment="1">
      <alignment horizontal="center" vertical="center" wrapText="1" readingOrder="1"/>
    </xf>
    <xf numFmtId="164" fontId="14" fillId="0" borderId="5" xfId="0" applyNumberFormat="1" applyFont="1" applyBorder="1" applyAlignment="1">
      <alignment horizontal="left" vertical="center" wrapText="1" indent="2" readingOrder="1"/>
    </xf>
    <xf numFmtId="164" fontId="11" fillId="3" borderId="1" xfId="0" applyNumberFormat="1" applyFont="1" applyFill="1" applyBorder="1" applyAlignment="1">
      <alignment horizontal="left" vertical="center" wrapText="1" readingOrder="1"/>
    </xf>
    <xf numFmtId="10" fontId="4" fillId="0" borderId="0" xfId="2" applyNumberFormat="1" applyFont="1" applyFill="1" applyBorder="1"/>
    <xf numFmtId="164" fontId="12" fillId="3" borderId="1" xfId="0" applyNumberFormat="1" applyFont="1" applyFill="1" applyBorder="1" applyAlignment="1">
      <alignment horizontal="left" vertical="center" wrapText="1" indent="1" readingOrder="1"/>
    </xf>
    <xf numFmtId="10" fontId="6" fillId="0" borderId="0" xfId="2" applyNumberFormat="1" applyFont="1" applyFill="1" applyBorder="1"/>
    <xf numFmtId="164" fontId="10" fillId="3" borderId="1" xfId="0" applyNumberFormat="1" applyFont="1" applyFill="1" applyBorder="1" applyAlignment="1">
      <alignment horizontal="left" vertical="center" wrapText="1" indent="2" readingOrder="1"/>
    </xf>
    <xf numFmtId="10" fontId="7" fillId="0" borderId="0" xfId="2" applyNumberFormat="1" applyFont="1" applyFill="1" applyBorder="1"/>
    <xf numFmtId="164" fontId="14" fillId="0" borderId="3" xfId="0" applyNumberFormat="1" applyFont="1" applyBorder="1" applyAlignment="1">
      <alignment horizontal="left" vertical="center" wrapText="1" indent="3" readingOrder="1"/>
    </xf>
    <xf numFmtId="164" fontId="14" fillId="0" borderId="5" xfId="0" applyNumberFormat="1" applyFont="1" applyBorder="1" applyAlignment="1">
      <alignment horizontal="left" vertical="center" wrapText="1" indent="3" readingOrder="1"/>
    </xf>
    <xf numFmtId="10" fontId="3" fillId="0" borderId="0" xfId="2" applyNumberFormat="1" applyFont="1" applyFill="1" applyBorder="1"/>
    <xf numFmtId="164" fontId="14" fillId="0" borderId="4" xfId="0" applyNumberFormat="1" applyFont="1" applyBorder="1" applyAlignment="1">
      <alignment horizontal="left" vertical="center" wrapText="1" indent="3" readingOrder="1"/>
    </xf>
    <xf numFmtId="164" fontId="14" fillId="0" borderId="6" xfId="0" applyNumberFormat="1" applyFont="1" applyBorder="1" applyAlignment="1">
      <alignment vertical="center" wrapText="1" readingOrder="1"/>
    </xf>
    <xf numFmtId="164" fontId="14" fillId="0" borderId="6" xfId="0" applyNumberFormat="1" applyFont="1" applyBorder="1" applyAlignment="1">
      <alignment horizontal="center" vertical="center" wrapText="1" readingOrder="1"/>
    </xf>
    <xf numFmtId="164" fontId="14" fillId="0" borderId="6" xfId="0" applyNumberFormat="1" applyFont="1" applyBorder="1" applyAlignment="1">
      <alignment horizontal="left" vertical="center" wrapText="1" indent="3" readingOrder="1"/>
    </xf>
    <xf numFmtId="164" fontId="14" fillId="0" borderId="3" xfId="0" applyNumberFormat="1" applyFont="1" applyBorder="1" applyAlignment="1">
      <alignment horizontal="left" vertical="center" wrapText="1" indent="1" readingOrder="1"/>
    </xf>
    <xf numFmtId="164" fontId="7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3" fillId="0" borderId="0" xfId="1" applyFont="1" applyFill="1" applyBorder="1" applyAlignment="1"/>
    <xf numFmtId="166" fontId="4" fillId="0" borderId="0" xfId="1" applyNumberFormat="1" applyFont="1" applyFill="1" applyBorder="1" applyAlignment="1"/>
    <xf numFmtId="165" fontId="8" fillId="0" borderId="0" xfId="1" applyFont="1" applyFill="1"/>
    <xf numFmtId="0" fontId="3" fillId="0" borderId="0" xfId="0" applyFont="1"/>
    <xf numFmtId="0" fontId="4" fillId="0" borderId="0" xfId="0" applyFont="1" applyAlignment="1" applyProtection="1">
      <alignment horizontal="left"/>
      <protection locked="0"/>
    </xf>
    <xf numFmtId="3" fontId="3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10" fillId="2" borderId="1" xfId="0" applyFont="1" applyFill="1" applyBorder="1" applyAlignment="1">
      <alignment horizontal="center" vertical="center" wrapText="1" readingOrder="1"/>
    </xf>
    <xf numFmtId="3" fontId="10" fillId="2" borderId="1" xfId="0" applyNumberFormat="1" applyFont="1" applyFill="1" applyBorder="1" applyAlignment="1">
      <alignment horizontal="center" vertical="center" wrapText="1" readingOrder="1"/>
    </xf>
    <xf numFmtId="3" fontId="10" fillId="2" borderId="1" xfId="0" applyNumberFormat="1" applyFont="1" applyFill="1" applyBorder="1" applyAlignment="1">
      <alignment horizontal="right" vertical="center" wrapText="1" readingOrder="1"/>
    </xf>
    <xf numFmtId="0" fontId="2" fillId="0" borderId="0" xfId="0" applyFont="1"/>
    <xf numFmtId="0" fontId="10" fillId="2" borderId="1" xfId="0" applyFont="1" applyFill="1" applyBorder="1" applyAlignment="1">
      <alignment horizontal="left" vertical="center" wrapText="1" readingOrder="1"/>
    </xf>
    <xf numFmtId="3" fontId="11" fillId="2" borderId="1" xfId="0" applyNumberFormat="1" applyFont="1" applyFill="1" applyBorder="1" applyAlignment="1">
      <alignment vertical="center" wrapText="1" readingOrder="1"/>
    </xf>
    <xf numFmtId="0" fontId="11" fillId="2" borderId="1" xfId="0" applyFont="1" applyFill="1" applyBorder="1" applyAlignment="1">
      <alignment horizontal="left" vertical="center" wrapText="1" readingOrder="1"/>
    </xf>
    <xf numFmtId="0" fontId="12" fillId="2" borderId="1" xfId="0" applyFont="1" applyFill="1" applyBorder="1" applyAlignment="1">
      <alignment horizontal="left" vertical="center" wrapText="1" readingOrder="1"/>
    </xf>
    <xf numFmtId="0" fontId="14" fillId="0" borderId="9" xfId="0" applyFont="1" applyBorder="1" applyAlignment="1">
      <alignment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4" fillId="0" borderId="10" xfId="0" applyFont="1" applyBorder="1" applyAlignment="1">
      <alignment horizontal="justify" vertical="center" wrapText="1" readingOrder="1"/>
    </xf>
    <xf numFmtId="3" fontId="14" fillId="0" borderId="5" xfId="0" applyNumberFormat="1" applyFont="1" applyBorder="1" applyAlignment="1">
      <alignment vertical="center" wrapText="1" readingOrder="1"/>
    </xf>
    <xf numFmtId="3" fontId="14" fillId="0" borderId="5" xfId="0" applyNumberFormat="1" applyFont="1" applyBorder="1" applyAlignment="1">
      <alignment horizontal="right" vertical="center" wrapText="1" readingOrder="1"/>
    </xf>
    <xf numFmtId="3" fontId="14" fillId="0" borderId="3" xfId="0" applyNumberFormat="1" applyFont="1" applyBorder="1" applyAlignment="1">
      <alignment vertical="center" wrapText="1" readingOrder="1"/>
    </xf>
    <xf numFmtId="3" fontId="15" fillId="0" borderId="0" xfId="0" applyNumberFormat="1" applyFont="1"/>
    <xf numFmtId="165" fontId="7" fillId="0" borderId="0" xfId="1" applyFont="1" applyFill="1" applyBorder="1"/>
    <xf numFmtId="165" fontId="3" fillId="0" borderId="0" xfId="0" applyNumberFormat="1" applyFont="1"/>
    <xf numFmtId="0" fontId="11" fillId="2" borderId="1" xfId="0" applyFont="1" applyFill="1" applyBorder="1" applyAlignment="1">
      <alignment vertical="center" wrapText="1" readingOrder="1"/>
    </xf>
    <xf numFmtId="3" fontId="11" fillId="2" borderId="1" xfId="0" applyNumberFormat="1" applyFont="1" applyFill="1" applyBorder="1" applyAlignment="1">
      <alignment horizontal="right" vertical="center" wrapText="1" readingOrder="1"/>
    </xf>
    <xf numFmtId="165" fontId="15" fillId="0" borderId="0" xfId="0" applyNumberFormat="1" applyFont="1"/>
    <xf numFmtId="0" fontId="3" fillId="0" borderId="0" xfId="0" applyFont="1" applyAlignment="1">
      <alignment horizontal="right"/>
    </xf>
    <xf numFmtId="0" fontId="10" fillId="2" borderId="1" xfId="0" applyFont="1" applyFill="1" applyBorder="1" applyAlignment="1">
      <alignment horizontal="left" vertical="center" wrapText="1" indent="1" readingOrder="1"/>
    </xf>
    <xf numFmtId="0" fontId="10" fillId="2" borderId="1" xfId="0" applyFont="1" applyFill="1" applyBorder="1" applyAlignment="1">
      <alignment horizontal="left" vertical="center" wrapText="1" indent="2" readingOrder="1"/>
    </xf>
    <xf numFmtId="0" fontId="10" fillId="2" borderId="1" xfId="0" applyFont="1" applyFill="1" applyBorder="1" applyAlignment="1">
      <alignment horizontal="left" vertical="center" wrapText="1" indent="3" readingOrder="1"/>
    </xf>
    <xf numFmtId="0" fontId="14" fillId="0" borderId="7" xfId="0" applyFont="1" applyBorder="1" applyAlignment="1">
      <alignment vertical="center" wrapText="1" readingOrder="1"/>
    </xf>
    <xf numFmtId="164" fontId="14" fillId="0" borderId="5" xfId="0" applyNumberFormat="1" applyFont="1" applyBorder="1" applyAlignment="1">
      <alignment horizontal="left" vertical="center" wrapText="1" indent="4" readingOrder="1"/>
    </xf>
    <xf numFmtId="7" fontId="16" fillId="0" borderId="8" xfId="0" applyNumberFormat="1" applyFont="1" applyBorder="1" applyAlignment="1">
      <alignment horizontal="right" vertical="center" wrapText="1" readingOrder="1"/>
    </xf>
    <xf numFmtId="166" fontId="3" fillId="0" borderId="0" xfId="1" applyNumberFormat="1" applyFont="1" applyFill="1" applyBorder="1" applyAlignment="1"/>
    <xf numFmtId="164" fontId="17" fillId="0" borderId="0" xfId="0" applyNumberFormat="1" applyFont="1"/>
    <xf numFmtId="164" fontId="3" fillId="0" borderId="0" xfId="0" applyNumberFormat="1" applyFont="1" applyAlignment="1">
      <alignment horizontal="center"/>
    </xf>
    <xf numFmtId="0" fontId="18" fillId="0" borderId="8" xfId="0" applyFont="1" applyBorder="1" applyAlignment="1">
      <alignment horizontal="center" vertical="center" wrapText="1" readingOrder="1"/>
    </xf>
    <xf numFmtId="7" fontId="8" fillId="0" borderId="0" xfId="0" applyNumberFormat="1" applyFont="1"/>
    <xf numFmtId="165" fontId="18" fillId="0" borderId="8" xfId="1" applyFont="1" applyFill="1" applyBorder="1" applyAlignment="1">
      <alignment horizontal="center" vertical="center" wrapText="1" readingOrder="1"/>
    </xf>
    <xf numFmtId="0" fontId="8" fillId="0" borderId="0" xfId="0" applyFont="1"/>
    <xf numFmtId="164" fontId="11" fillId="4" borderId="1" xfId="0" applyNumberFormat="1" applyFont="1" applyFill="1" applyBorder="1" applyAlignment="1">
      <alignment vertical="center" wrapText="1" readingOrder="1"/>
    </xf>
    <xf numFmtId="164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1" fillId="4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6C739-EF66-47B6-8F99-32FEDC5689B0}">
  <sheetPr>
    <tabColor theme="0" tint="-0.249977111117893"/>
  </sheetPr>
  <dimension ref="A1:BL67"/>
  <sheetViews>
    <sheetView workbookViewId="0">
      <pane ySplit="6" topLeftCell="A11" activePane="bottomLeft" state="frozen"/>
      <selection activeCell="C1" sqref="C1"/>
      <selection pane="bottomLeft" activeCell="Q24" sqref="Q24"/>
    </sheetView>
  </sheetViews>
  <sheetFormatPr baseColWidth="10" defaultRowHeight="12.75" x14ac:dyDescent="0.2"/>
  <cols>
    <col min="1" max="1" width="17" style="2" customWidth="1"/>
    <col min="2" max="2" width="4.28515625" style="2" customWidth="1"/>
    <col min="3" max="3" width="50.5703125" style="2" customWidth="1"/>
    <col min="4" max="4" width="14.28515625" style="2" bestFit="1" customWidth="1"/>
    <col min="5" max="5" width="17.5703125" style="2" bestFit="1" customWidth="1"/>
    <col min="6" max="7" width="17.85546875" style="2" bestFit="1" customWidth="1"/>
    <col min="8" max="8" width="13.5703125" style="2" hidden="1" customWidth="1"/>
    <col min="9" max="9" width="17.85546875" style="2" hidden="1" customWidth="1"/>
    <col min="10" max="10" width="13.140625" style="2" hidden="1" customWidth="1"/>
    <col min="11" max="11" width="15.140625" style="2" hidden="1" customWidth="1"/>
    <col min="12" max="12" width="17.85546875" style="2" hidden="1" customWidth="1"/>
    <col min="13" max="16" width="16.85546875" style="2" hidden="1" customWidth="1"/>
    <col min="17" max="17" width="14" style="2" customWidth="1"/>
    <col min="18" max="19" width="10" style="2" hidden="1" customWidth="1"/>
    <col min="20" max="20" width="17.5703125" style="2" bestFit="1" customWidth="1"/>
    <col min="21" max="29" width="11.85546875" style="2" hidden="1" customWidth="1"/>
    <col min="30" max="30" width="11.85546875" style="2" customWidth="1"/>
    <col min="31" max="32" width="11.85546875" style="2" hidden="1" customWidth="1"/>
    <col min="33" max="33" width="13.85546875" style="2" customWidth="1"/>
    <col min="34" max="42" width="10.140625" style="2" hidden="1" customWidth="1"/>
    <col min="43" max="43" width="10.140625" style="2" customWidth="1"/>
    <col min="44" max="45" width="10.140625" style="2" hidden="1" customWidth="1"/>
    <col min="46" max="46" width="15.85546875" style="2" bestFit="1" customWidth="1"/>
    <col min="47" max="54" width="9.5703125" style="2" hidden="1" customWidth="1"/>
    <col min="55" max="55" width="10.85546875" style="2" hidden="1" customWidth="1"/>
    <col min="56" max="56" width="9.5703125" style="2" customWidth="1"/>
    <col min="57" max="58" width="9.5703125" style="2" hidden="1" customWidth="1"/>
    <col min="59" max="59" width="19.85546875" style="2" bestFit="1" customWidth="1"/>
    <col min="60" max="61" width="10.42578125" style="1" customWidth="1"/>
    <col min="62" max="66" width="10.42578125" style="2" customWidth="1"/>
    <col min="67" max="16384" width="11.42578125" style="2"/>
  </cols>
  <sheetData>
    <row r="1" spans="1:61" ht="20.25" x14ac:dyDescent="0.3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</row>
    <row r="2" spans="1:61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</row>
    <row r="3" spans="1:61" x14ac:dyDescent="0.2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</row>
    <row r="4" spans="1:61" x14ac:dyDescent="0.2">
      <c r="A4" s="3" t="s">
        <v>3</v>
      </c>
      <c r="AU4" s="4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4" t="s">
        <v>148</v>
      </c>
    </row>
    <row r="5" spans="1:61" x14ac:dyDescent="0.2">
      <c r="A5" s="3" t="s">
        <v>4</v>
      </c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4" t="s">
        <v>5</v>
      </c>
    </row>
    <row r="6" spans="1:61" s="1" customFormat="1" ht="33.75" x14ac:dyDescent="0.2">
      <c r="A6" s="6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19</v>
      </c>
      <c r="O6" s="6" t="s">
        <v>20</v>
      </c>
      <c r="P6" s="6" t="s">
        <v>21</v>
      </c>
      <c r="Q6" s="6" t="s">
        <v>22</v>
      </c>
      <c r="R6" s="6" t="s">
        <v>23</v>
      </c>
      <c r="S6" s="6" t="s">
        <v>24</v>
      </c>
      <c r="T6" s="6" t="s">
        <v>25</v>
      </c>
      <c r="U6" s="6" t="s">
        <v>26</v>
      </c>
      <c r="V6" s="6" t="s">
        <v>27</v>
      </c>
      <c r="W6" s="6" t="s">
        <v>28</v>
      </c>
      <c r="X6" s="6" t="s">
        <v>29</v>
      </c>
      <c r="Y6" s="6" t="s">
        <v>30</v>
      </c>
      <c r="Z6" s="6" t="s">
        <v>31</v>
      </c>
      <c r="AA6" s="6" t="s">
        <v>32</v>
      </c>
      <c r="AB6" s="6" t="s">
        <v>33</v>
      </c>
      <c r="AC6" s="6" t="s">
        <v>34</v>
      </c>
      <c r="AD6" s="6" t="s">
        <v>35</v>
      </c>
      <c r="AE6" s="6" t="s">
        <v>36</v>
      </c>
      <c r="AF6" s="6" t="s">
        <v>37</v>
      </c>
      <c r="AG6" s="6" t="s">
        <v>38</v>
      </c>
      <c r="AH6" s="6" t="s">
        <v>39</v>
      </c>
      <c r="AI6" s="6" t="s">
        <v>40</v>
      </c>
      <c r="AJ6" s="6" t="s">
        <v>41</v>
      </c>
      <c r="AK6" s="6" t="s">
        <v>42</v>
      </c>
      <c r="AL6" s="6" t="s">
        <v>43</v>
      </c>
      <c r="AM6" s="6" t="s">
        <v>44</v>
      </c>
      <c r="AN6" s="6" t="s">
        <v>45</v>
      </c>
      <c r="AO6" s="6" t="s">
        <v>46</v>
      </c>
      <c r="AP6" s="6" t="s">
        <v>47</v>
      </c>
      <c r="AQ6" s="6" t="s">
        <v>48</v>
      </c>
      <c r="AR6" s="6" t="s">
        <v>49</v>
      </c>
      <c r="AS6" s="6" t="s">
        <v>50</v>
      </c>
      <c r="AT6" s="6" t="s">
        <v>51</v>
      </c>
      <c r="AU6" s="6" t="s">
        <v>52</v>
      </c>
      <c r="AV6" s="6" t="s">
        <v>53</v>
      </c>
      <c r="AW6" s="6" t="s">
        <v>54</v>
      </c>
      <c r="AX6" s="6" t="s">
        <v>55</v>
      </c>
      <c r="AY6" s="6" t="s">
        <v>56</v>
      </c>
      <c r="AZ6" s="6" t="s">
        <v>57</v>
      </c>
      <c r="BA6" s="6" t="s">
        <v>58</v>
      </c>
      <c r="BB6" s="6" t="s">
        <v>59</v>
      </c>
      <c r="BC6" s="6" t="s">
        <v>60</v>
      </c>
      <c r="BD6" s="6" t="s">
        <v>61</v>
      </c>
      <c r="BE6" s="6" t="s">
        <v>62</v>
      </c>
      <c r="BF6" s="6" t="s">
        <v>63</v>
      </c>
      <c r="BG6" s="6" t="s">
        <v>64</v>
      </c>
      <c r="BH6" s="7"/>
    </row>
    <row r="7" spans="1:61" x14ac:dyDescent="0.2">
      <c r="A7" s="8" t="s">
        <v>65</v>
      </c>
      <c r="B7" s="9"/>
      <c r="C7" s="8" t="s">
        <v>66</v>
      </c>
      <c r="D7" s="8">
        <f t="shared" ref="D7:BG7" si="0">+D8+D27+D32</f>
        <v>1061000</v>
      </c>
      <c r="E7" s="8">
        <f>+E8+E27+E32</f>
        <v>355313.48321999999</v>
      </c>
      <c r="F7" s="8">
        <f t="shared" si="0"/>
        <v>355313.48322000005</v>
      </c>
      <c r="G7" s="8">
        <f t="shared" si="0"/>
        <v>1061000</v>
      </c>
      <c r="H7" s="8">
        <f t="shared" si="0"/>
        <v>219583.33300000001</v>
      </c>
      <c r="I7" s="8">
        <f t="shared" si="0"/>
        <v>159697.57699999999</v>
      </c>
      <c r="J7" s="8">
        <f t="shared" si="0"/>
        <v>42084.375</v>
      </c>
      <c r="K7" s="8">
        <f t="shared" si="0"/>
        <v>89111.186499999996</v>
      </c>
      <c r="L7" s="8">
        <f t="shared" si="0"/>
        <v>-9.8689999999999998</v>
      </c>
      <c r="M7" s="8">
        <f>+M8+M27+M32</f>
        <v>205000</v>
      </c>
      <c r="N7" s="8">
        <f t="shared" si="0"/>
        <v>0.66571999999999998</v>
      </c>
      <c r="O7" s="8">
        <f t="shared" si="0"/>
        <v>145000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8">
        <f t="shared" si="0"/>
        <v>860467.26822000009</v>
      </c>
      <c r="U7" s="8">
        <f t="shared" si="0"/>
        <v>102583.333</v>
      </c>
      <c r="V7" s="8">
        <f t="shared" si="0"/>
        <v>272258.84899999999</v>
      </c>
      <c r="W7" s="8">
        <f t="shared" si="0"/>
        <v>41534.159</v>
      </c>
      <c r="X7" s="8">
        <f t="shared" si="0"/>
        <v>89535.186499999996</v>
      </c>
      <c r="Y7" s="8">
        <f t="shared" si="0"/>
        <v>38.959000000000003</v>
      </c>
      <c r="Z7" s="8">
        <f>+Z8+Z27+Z32</f>
        <v>66690.259999999995</v>
      </c>
      <c r="AA7" s="8">
        <f t="shared" si="0"/>
        <v>64714.625719999996</v>
      </c>
      <c r="AB7" s="8">
        <f t="shared" si="0"/>
        <v>9234.2800000000007</v>
      </c>
      <c r="AC7" s="8">
        <f t="shared" si="0"/>
        <v>126</v>
      </c>
      <c r="AD7" s="8">
        <f t="shared" si="0"/>
        <v>0</v>
      </c>
      <c r="AE7" s="8">
        <f t="shared" si="0"/>
        <v>0</v>
      </c>
      <c r="AF7" s="8">
        <f t="shared" si="0"/>
        <v>0</v>
      </c>
      <c r="AG7" s="8">
        <f t="shared" si="0"/>
        <v>646715.65221999993</v>
      </c>
      <c r="AH7" s="8">
        <f t="shared" si="0"/>
        <v>0</v>
      </c>
      <c r="AI7" s="8">
        <f t="shared" si="0"/>
        <v>1300.1479999999999</v>
      </c>
      <c r="AJ7" s="8">
        <f t="shared" si="0"/>
        <v>60602.729039999998</v>
      </c>
      <c r="AK7" s="8">
        <f t="shared" si="0"/>
        <v>116115.80099999999</v>
      </c>
      <c r="AL7" s="8">
        <f t="shared" si="0"/>
        <v>94728.18088</v>
      </c>
      <c r="AM7" s="8">
        <f>+AM8+AM27+AM32</f>
        <v>110052.54359999999</v>
      </c>
      <c r="AN7" s="8">
        <f t="shared" si="0"/>
        <v>181161.36812</v>
      </c>
      <c r="AO7" s="8">
        <f t="shared" si="0"/>
        <v>33901.51</v>
      </c>
      <c r="AP7" s="8">
        <f t="shared" si="0"/>
        <v>23030.607599999999</v>
      </c>
      <c r="AQ7" s="8">
        <f t="shared" si="0"/>
        <v>6500</v>
      </c>
      <c r="AR7" s="8">
        <f t="shared" si="0"/>
        <v>0</v>
      </c>
      <c r="AS7" s="8">
        <f t="shared" si="0"/>
        <v>0</v>
      </c>
      <c r="AT7" s="8">
        <f t="shared" si="0"/>
        <v>627392.88823999988</v>
      </c>
      <c r="AU7" s="8">
        <f t="shared" si="0"/>
        <v>0</v>
      </c>
      <c r="AV7" s="8">
        <f t="shared" si="0"/>
        <v>1300.1479999999999</v>
      </c>
      <c r="AW7" s="8">
        <f t="shared" si="0"/>
        <v>60602.729039999998</v>
      </c>
      <c r="AX7" s="8">
        <f t="shared" si="0"/>
        <v>116115.80099999999</v>
      </c>
      <c r="AY7" s="8">
        <f t="shared" si="0"/>
        <v>94728.18088</v>
      </c>
      <c r="AZ7" s="8">
        <f>+AZ8+AZ27+AZ32</f>
        <v>106563.4136</v>
      </c>
      <c r="BA7" s="8">
        <f t="shared" si="0"/>
        <v>184650.49812</v>
      </c>
      <c r="BB7" s="8">
        <f t="shared" si="0"/>
        <v>33901.51</v>
      </c>
      <c r="BC7" s="8">
        <f t="shared" si="0"/>
        <v>23030.607599999999</v>
      </c>
      <c r="BD7" s="8">
        <f t="shared" si="0"/>
        <v>6500</v>
      </c>
      <c r="BE7" s="8">
        <f t="shared" si="0"/>
        <v>0</v>
      </c>
      <c r="BF7" s="8">
        <f t="shared" si="0"/>
        <v>0</v>
      </c>
      <c r="BG7" s="8">
        <f t="shared" si="0"/>
        <v>627392.88823999988</v>
      </c>
      <c r="BH7" s="10"/>
    </row>
    <row r="8" spans="1:61" s="5" customFormat="1" x14ac:dyDescent="0.2">
      <c r="A8" s="8" t="s">
        <v>67</v>
      </c>
      <c r="B8" s="9"/>
      <c r="C8" s="8" t="s">
        <v>68</v>
      </c>
      <c r="D8" s="8">
        <f>+D13+D9</f>
        <v>921000</v>
      </c>
      <c r="E8" s="8">
        <f>+E13+E9</f>
        <v>348249.48321999999</v>
      </c>
      <c r="F8" s="8">
        <f>+F13+F9</f>
        <v>355313.48322000005</v>
      </c>
      <c r="G8" s="8">
        <f>+G13+G9</f>
        <v>913936</v>
      </c>
      <c r="H8" s="8">
        <f t="shared" ref="H8:BG8" si="1">+H13+H9</f>
        <v>219583.33300000001</v>
      </c>
      <c r="I8" s="8">
        <f t="shared" si="1"/>
        <v>159697.57699999999</v>
      </c>
      <c r="J8" s="8">
        <f t="shared" si="1"/>
        <v>42084.375</v>
      </c>
      <c r="K8" s="8">
        <f t="shared" si="1"/>
        <v>89111.186499999996</v>
      </c>
      <c r="L8" s="8">
        <f t="shared" si="1"/>
        <v>-9.8689999999999998</v>
      </c>
      <c r="M8" s="8">
        <f>+M13+M9</f>
        <v>205000</v>
      </c>
      <c r="N8" s="8">
        <f t="shared" si="1"/>
        <v>0.66571999999999998</v>
      </c>
      <c r="O8" s="8">
        <f t="shared" si="1"/>
        <v>145000</v>
      </c>
      <c r="P8" s="8">
        <f t="shared" si="1"/>
        <v>0</v>
      </c>
      <c r="Q8" s="8">
        <f t="shared" si="1"/>
        <v>0</v>
      </c>
      <c r="R8" s="8">
        <f t="shared" si="1"/>
        <v>0</v>
      </c>
      <c r="S8" s="8">
        <f t="shared" si="1"/>
        <v>0</v>
      </c>
      <c r="T8" s="8">
        <f t="shared" si="1"/>
        <v>860467.26822000009</v>
      </c>
      <c r="U8" s="8">
        <f t="shared" si="1"/>
        <v>102583.333</v>
      </c>
      <c r="V8" s="8">
        <f t="shared" si="1"/>
        <v>272258.84899999999</v>
      </c>
      <c r="W8" s="8">
        <f t="shared" si="1"/>
        <v>41534.159</v>
      </c>
      <c r="X8" s="8">
        <f t="shared" si="1"/>
        <v>89535.186499999996</v>
      </c>
      <c r="Y8" s="8">
        <f t="shared" si="1"/>
        <v>38.959000000000003</v>
      </c>
      <c r="Z8" s="8">
        <f>+Z13+Z9</f>
        <v>66690.259999999995</v>
      </c>
      <c r="AA8" s="8">
        <f t="shared" si="1"/>
        <v>64714.625719999996</v>
      </c>
      <c r="AB8" s="8">
        <f t="shared" si="1"/>
        <v>9234.2800000000007</v>
      </c>
      <c r="AC8" s="8">
        <f t="shared" si="1"/>
        <v>126</v>
      </c>
      <c r="AD8" s="8">
        <f t="shared" si="1"/>
        <v>0</v>
      </c>
      <c r="AE8" s="8">
        <f t="shared" si="1"/>
        <v>0</v>
      </c>
      <c r="AF8" s="8">
        <f t="shared" si="1"/>
        <v>0</v>
      </c>
      <c r="AG8" s="8">
        <f t="shared" si="1"/>
        <v>646715.65221999993</v>
      </c>
      <c r="AH8" s="8">
        <f t="shared" si="1"/>
        <v>0</v>
      </c>
      <c r="AI8" s="8">
        <f t="shared" si="1"/>
        <v>1300.1479999999999</v>
      </c>
      <c r="AJ8" s="8">
        <f t="shared" si="1"/>
        <v>60602.729039999998</v>
      </c>
      <c r="AK8" s="8">
        <f t="shared" si="1"/>
        <v>116115.80099999999</v>
      </c>
      <c r="AL8" s="8">
        <f t="shared" si="1"/>
        <v>94728.18088</v>
      </c>
      <c r="AM8" s="8">
        <f>+AM13+AM9</f>
        <v>110052.54359999999</v>
      </c>
      <c r="AN8" s="8">
        <f t="shared" si="1"/>
        <v>181161.36812</v>
      </c>
      <c r="AO8" s="8">
        <f t="shared" si="1"/>
        <v>33901.51</v>
      </c>
      <c r="AP8" s="8">
        <f t="shared" si="1"/>
        <v>23030.607599999999</v>
      </c>
      <c r="AQ8" s="8">
        <f t="shared" si="1"/>
        <v>6500</v>
      </c>
      <c r="AR8" s="8">
        <f t="shared" si="1"/>
        <v>0</v>
      </c>
      <c r="AS8" s="8">
        <f t="shared" si="1"/>
        <v>0</v>
      </c>
      <c r="AT8" s="8">
        <f t="shared" si="1"/>
        <v>627392.88823999988</v>
      </c>
      <c r="AU8" s="8">
        <f t="shared" si="1"/>
        <v>0</v>
      </c>
      <c r="AV8" s="8">
        <f t="shared" si="1"/>
        <v>1300.1479999999999</v>
      </c>
      <c r="AW8" s="8">
        <f t="shared" si="1"/>
        <v>60602.729039999998</v>
      </c>
      <c r="AX8" s="8">
        <f t="shared" si="1"/>
        <v>116115.80099999999</v>
      </c>
      <c r="AY8" s="8">
        <f t="shared" si="1"/>
        <v>94728.18088</v>
      </c>
      <c r="AZ8" s="8">
        <f>+AZ13+AZ9</f>
        <v>106563.4136</v>
      </c>
      <c r="BA8" s="8">
        <f t="shared" si="1"/>
        <v>184650.49812</v>
      </c>
      <c r="BB8" s="8">
        <f t="shared" si="1"/>
        <v>33901.51</v>
      </c>
      <c r="BC8" s="8">
        <f t="shared" si="1"/>
        <v>23030.607599999999</v>
      </c>
      <c r="BD8" s="8">
        <f t="shared" si="1"/>
        <v>6500</v>
      </c>
      <c r="BE8" s="8">
        <f t="shared" si="1"/>
        <v>0</v>
      </c>
      <c r="BF8" s="8">
        <f t="shared" si="1"/>
        <v>0</v>
      </c>
      <c r="BG8" s="8">
        <f t="shared" si="1"/>
        <v>627392.88823999988</v>
      </c>
      <c r="BH8" s="10"/>
      <c r="BI8" s="1"/>
    </row>
    <row r="9" spans="1:61" s="15" customFormat="1" ht="12" x14ac:dyDescent="0.2">
      <c r="A9" s="11" t="s">
        <v>69</v>
      </c>
      <c r="B9" s="12"/>
      <c r="C9" s="11" t="s">
        <v>70</v>
      </c>
      <c r="D9" s="11">
        <f>+D10</f>
        <v>350000</v>
      </c>
      <c r="E9" s="11">
        <f t="shared" ref="E9:BG9" si="2">+E10</f>
        <v>49936</v>
      </c>
      <c r="F9" s="11">
        <f t="shared" si="2"/>
        <v>204202.29672000001</v>
      </c>
      <c r="G9" s="11">
        <f t="shared" si="2"/>
        <v>195733.70327999999</v>
      </c>
      <c r="H9" s="11">
        <f t="shared" si="2"/>
        <v>0</v>
      </c>
      <c r="I9" s="11">
        <f t="shared" si="2"/>
        <v>0</v>
      </c>
      <c r="J9" s="11">
        <f t="shared" si="2"/>
        <v>0</v>
      </c>
      <c r="K9" s="11">
        <f t="shared" si="2"/>
        <v>0</v>
      </c>
      <c r="L9" s="11">
        <f t="shared" si="2"/>
        <v>0</v>
      </c>
      <c r="M9" s="11">
        <f t="shared" si="2"/>
        <v>0</v>
      </c>
      <c r="N9" s="11">
        <f t="shared" si="2"/>
        <v>0</v>
      </c>
      <c r="O9" s="11">
        <f t="shared" si="2"/>
        <v>145000</v>
      </c>
      <c r="P9" s="11">
        <f t="shared" si="2"/>
        <v>0</v>
      </c>
      <c r="Q9" s="11">
        <f t="shared" si="2"/>
        <v>0</v>
      </c>
      <c r="R9" s="11">
        <f t="shared" si="2"/>
        <v>0</v>
      </c>
      <c r="S9" s="11">
        <f t="shared" si="2"/>
        <v>0</v>
      </c>
      <c r="T9" s="11">
        <f t="shared" si="2"/>
        <v>145000</v>
      </c>
      <c r="U9" s="11">
        <f t="shared" si="2"/>
        <v>0</v>
      </c>
      <c r="V9" s="11">
        <f t="shared" si="2"/>
        <v>0</v>
      </c>
      <c r="W9" s="11">
        <f t="shared" si="2"/>
        <v>0</v>
      </c>
      <c r="X9" s="11">
        <f t="shared" si="2"/>
        <v>0</v>
      </c>
      <c r="Y9" s="11">
        <f t="shared" si="2"/>
        <v>0</v>
      </c>
      <c r="Z9" s="11">
        <f t="shared" si="2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>
        <f t="shared" si="2"/>
        <v>0</v>
      </c>
      <c r="AK9" s="11">
        <f t="shared" si="2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>
        <f t="shared" si="2"/>
        <v>0</v>
      </c>
      <c r="AV9" s="11">
        <f t="shared" si="2"/>
        <v>0</v>
      </c>
      <c r="AW9" s="11">
        <f t="shared" si="2"/>
        <v>0</v>
      </c>
      <c r="AX9" s="11">
        <f t="shared" si="2"/>
        <v>0</v>
      </c>
      <c r="AY9" s="11">
        <f t="shared" si="2"/>
        <v>0</v>
      </c>
      <c r="AZ9" s="11">
        <f t="shared" si="2"/>
        <v>0</v>
      </c>
      <c r="BA9" s="11">
        <f t="shared" si="2"/>
        <v>0</v>
      </c>
      <c r="BB9" s="11">
        <f t="shared" si="2"/>
        <v>0</v>
      </c>
      <c r="BC9" s="11">
        <f t="shared" si="2"/>
        <v>0</v>
      </c>
      <c r="BD9" s="11">
        <f t="shared" si="2"/>
        <v>0</v>
      </c>
      <c r="BE9" s="11">
        <f t="shared" si="2"/>
        <v>0</v>
      </c>
      <c r="BF9" s="11">
        <f t="shared" si="2"/>
        <v>0</v>
      </c>
      <c r="BG9" s="11">
        <f t="shared" si="2"/>
        <v>0</v>
      </c>
      <c r="BH9" s="13"/>
      <c r="BI9" s="14"/>
    </row>
    <row r="10" spans="1:61" s="18" customFormat="1" ht="13.5" customHeight="1" x14ac:dyDescent="0.2">
      <c r="A10" s="16" t="s">
        <v>71</v>
      </c>
      <c r="B10" s="17"/>
      <c r="C10" s="16" t="s">
        <v>72</v>
      </c>
      <c r="D10" s="16">
        <f>+D12</f>
        <v>350000</v>
      </c>
      <c r="E10" s="16">
        <f>+E11+E12</f>
        <v>49936</v>
      </c>
      <c r="F10" s="16">
        <f>+F12</f>
        <v>204202.29672000001</v>
      </c>
      <c r="G10" s="16">
        <f>+G11+G12</f>
        <v>195733.70327999999</v>
      </c>
      <c r="H10" s="16">
        <f t="shared" ref="H10:AM10" si="3">+H12</f>
        <v>0</v>
      </c>
      <c r="I10" s="16">
        <f t="shared" si="3"/>
        <v>0</v>
      </c>
      <c r="J10" s="16">
        <f t="shared" si="3"/>
        <v>0</v>
      </c>
      <c r="K10" s="16">
        <f t="shared" si="3"/>
        <v>0</v>
      </c>
      <c r="L10" s="16">
        <f t="shared" si="3"/>
        <v>0</v>
      </c>
      <c r="M10" s="16">
        <f t="shared" si="3"/>
        <v>0</v>
      </c>
      <c r="N10" s="16">
        <f t="shared" si="3"/>
        <v>0</v>
      </c>
      <c r="O10" s="16">
        <f t="shared" si="3"/>
        <v>145000</v>
      </c>
      <c r="P10" s="16">
        <f t="shared" si="3"/>
        <v>0</v>
      </c>
      <c r="Q10" s="16">
        <f t="shared" si="3"/>
        <v>0</v>
      </c>
      <c r="R10" s="16">
        <f t="shared" si="3"/>
        <v>0</v>
      </c>
      <c r="S10" s="16">
        <f t="shared" si="3"/>
        <v>0</v>
      </c>
      <c r="T10" s="16">
        <f t="shared" si="3"/>
        <v>145000</v>
      </c>
      <c r="U10" s="16">
        <f t="shared" si="3"/>
        <v>0</v>
      </c>
      <c r="V10" s="16">
        <f t="shared" si="3"/>
        <v>0</v>
      </c>
      <c r="W10" s="16">
        <f t="shared" si="3"/>
        <v>0</v>
      </c>
      <c r="X10" s="16">
        <f t="shared" si="3"/>
        <v>0</v>
      </c>
      <c r="Y10" s="16">
        <f t="shared" si="3"/>
        <v>0</v>
      </c>
      <c r="Z10" s="16">
        <f t="shared" si="3"/>
        <v>0</v>
      </c>
      <c r="AA10" s="16">
        <f t="shared" si="3"/>
        <v>0</v>
      </c>
      <c r="AB10" s="16">
        <f t="shared" si="3"/>
        <v>0</v>
      </c>
      <c r="AC10" s="16">
        <f t="shared" si="3"/>
        <v>0</v>
      </c>
      <c r="AD10" s="16">
        <f t="shared" si="3"/>
        <v>0</v>
      </c>
      <c r="AE10" s="16">
        <f t="shared" si="3"/>
        <v>0</v>
      </c>
      <c r="AF10" s="16">
        <f t="shared" si="3"/>
        <v>0</v>
      </c>
      <c r="AG10" s="16">
        <f t="shared" si="3"/>
        <v>0</v>
      </c>
      <c r="AH10" s="16">
        <f t="shared" si="3"/>
        <v>0</v>
      </c>
      <c r="AI10" s="16">
        <f t="shared" si="3"/>
        <v>0</v>
      </c>
      <c r="AJ10" s="16">
        <f t="shared" si="3"/>
        <v>0</v>
      </c>
      <c r="AK10" s="16">
        <f t="shared" si="3"/>
        <v>0</v>
      </c>
      <c r="AL10" s="16">
        <f t="shared" si="3"/>
        <v>0</v>
      </c>
      <c r="AM10" s="16">
        <f t="shared" si="3"/>
        <v>0</v>
      </c>
      <c r="AN10" s="16">
        <f t="shared" ref="AN10:BG10" si="4">+AN12</f>
        <v>0</v>
      </c>
      <c r="AO10" s="16">
        <f t="shared" si="4"/>
        <v>0</v>
      </c>
      <c r="AP10" s="16">
        <f t="shared" si="4"/>
        <v>0</v>
      </c>
      <c r="AQ10" s="16">
        <f t="shared" si="4"/>
        <v>0</v>
      </c>
      <c r="AR10" s="16">
        <f t="shared" si="4"/>
        <v>0</v>
      </c>
      <c r="AS10" s="16">
        <f t="shared" si="4"/>
        <v>0</v>
      </c>
      <c r="AT10" s="16">
        <f t="shared" si="4"/>
        <v>0</v>
      </c>
      <c r="AU10" s="16">
        <f t="shared" si="4"/>
        <v>0</v>
      </c>
      <c r="AV10" s="16">
        <f t="shared" si="4"/>
        <v>0</v>
      </c>
      <c r="AW10" s="16">
        <f t="shared" si="4"/>
        <v>0</v>
      </c>
      <c r="AX10" s="16">
        <f t="shared" si="4"/>
        <v>0</v>
      </c>
      <c r="AY10" s="16">
        <f t="shared" si="4"/>
        <v>0</v>
      </c>
      <c r="AZ10" s="16">
        <f t="shared" si="4"/>
        <v>0</v>
      </c>
      <c r="BA10" s="16">
        <f t="shared" si="4"/>
        <v>0</v>
      </c>
      <c r="BB10" s="16">
        <f t="shared" si="4"/>
        <v>0</v>
      </c>
      <c r="BC10" s="16">
        <f t="shared" si="4"/>
        <v>0</v>
      </c>
      <c r="BD10" s="16">
        <f t="shared" si="4"/>
        <v>0</v>
      </c>
      <c r="BE10" s="16">
        <f t="shared" si="4"/>
        <v>0</v>
      </c>
      <c r="BF10" s="16">
        <f t="shared" si="4"/>
        <v>0</v>
      </c>
      <c r="BG10" s="16">
        <f t="shared" si="4"/>
        <v>0</v>
      </c>
      <c r="BH10" s="10"/>
      <c r="BI10" s="1"/>
    </row>
    <row r="11" spans="1:61" s="18" customFormat="1" ht="13.5" customHeight="1" x14ac:dyDescent="0.2">
      <c r="A11" s="19" t="s">
        <v>73</v>
      </c>
      <c r="B11" s="20">
        <v>20</v>
      </c>
      <c r="C11" s="21" t="s">
        <v>74</v>
      </c>
      <c r="D11" s="22">
        <v>0</v>
      </c>
      <c r="E11" s="23">
        <v>49936</v>
      </c>
      <c r="F11" s="23">
        <v>0</v>
      </c>
      <c r="G11" s="23">
        <f>SUM(D11:E11)-F11</f>
        <v>49936</v>
      </c>
      <c r="H11" s="24"/>
      <c r="I11" s="24"/>
      <c r="J11" s="24"/>
      <c r="K11" s="24"/>
      <c r="L11" s="24"/>
      <c r="M11" s="24"/>
      <c r="N11" s="24"/>
      <c r="O11" s="24"/>
      <c r="P11" s="24"/>
      <c r="Q11" s="23">
        <v>0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10"/>
      <c r="BI11" s="1"/>
    </row>
    <row r="12" spans="1:61" s="1" customFormat="1" ht="15" customHeight="1" x14ac:dyDescent="0.2">
      <c r="A12" s="22" t="s">
        <v>73</v>
      </c>
      <c r="B12" s="20">
        <v>21</v>
      </c>
      <c r="C12" s="21" t="s">
        <v>74</v>
      </c>
      <c r="D12" s="22">
        <v>350000</v>
      </c>
      <c r="E12" s="23">
        <v>0</v>
      </c>
      <c r="F12" s="23">
        <v>204202.29672000001</v>
      </c>
      <c r="G12" s="23">
        <f>SUM(D12:E12)-F12</f>
        <v>145797.70327999999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145000</v>
      </c>
      <c r="P12" s="23">
        <v>0</v>
      </c>
      <c r="Q12" s="23">
        <v>0</v>
      </c>
      <c r="R12" s="23">
        <v>0</v>
      </c>
      <c r="S12" s="23">
        <v>0</v>
      </c>
      <c r="T12" s="23">
        <f>SUM(H12:S12)</f>
        <v>145000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f>SUM(U12:AF12)</f>
        <v>0</v>
      </c>
      <c r="AH12" s="23">
        <v>0</v>
      </c>
      <c r="AI12" s="23">
        <v>0</v>
      </c>
      <c r="AJ12" s="23">
        <v>0</v>
      </c>
      <c r="AK12" s="23">
        <v>0</v>
      </c>
      <c r="AL12" s="23">
        <v>0</v>
      </c>
      <c r="AM12" s="23">
        <v>0</v>
      </c>
      <c r="AN12" s="23">
        <v>0</v>
      </c>
      <c r="AO12" s="23">
        <v>0</v>
      </c>
      <c r="AP12" s="23">
        <v>0</v>
      </c>
      <c r="AQ12" s="23">
        <v>0</v>
      </c>
      <c r="AR12" s="23">
        <v>0</v>
      </c>
      <c r="AS12" s="23">
        <v>0</v>
      </c>
      <c r="AT12" s="23">
        <f>SUM(AH12:AS12)</f>
        <v>0</v>
      </c>
      <c r="AU12" s="23">
        <v>0</v>
      </c>
      <c r="AV12" s="23">
        <v>0</v>
      </c>
      <c r="AW12" s="23">
        <v>0</v>
      </c>
      <c r="AX12" s="23">
        <v>0</v>
      </c>
      <c r="AY12" s="23">
        <v>0</v>
      </c>
      <c r="AZ12" s="23">
        <v>0</v>
      </c>
      <c r="BA12" s="23">
        <v>0</v>
      </c>
      <c r="BB12" s="23">
        <v>0</v>
      </c>
      <c r="BC12" s="23">
        <v>0</v>
      </c>
      <c r="BD12" s="23">
        <v>0</v>
      </c>
      <c r="BE12" s="23">
        <v>0</v>
      </c>
      <c r="BF12" s="23">
        <v>0</v>
      </c>
      <c r="BG12" s="23">
        <f>SUM(AU12:BF12)</f>
        <v>0</v>
      </c>
      <c r="BH12" s="10"/>
    </row>
    <row r="13" spans="1:61" s="15" customFormat="1" ht="12" x14ac:dyDescent="0.2">
      <c r="A13" s="11" t="s">
        <v>75</v>
      </c>
      <c r="B13" s="12"/>
      <c r="C13" s="11" t="s">
        <v>76</v>
      </c>
      <c r="D13" s="11">
        <f>+D14</f>
        <v>571000</v>
      </c>
      <c r="E13" s="11">
        <f t="shared" ref="E13:BG13" si="5">+E14</f>
        <v>298313.48321999999</v>
      </c>
      <c r="F13" s="11">
        <f t="shared" si="5"/>
        <v>151111.18650000001</v>
      </c>
      <c r="G13" s="11">
        <f t="shared" si="5"/>
        <v>718202.29671999998</v>
      </c>
      <c r="H13" s="11">
        <f t="shared" si="5"/>
        <v>219583.33300000001</v>
      </c>
      <c r="I13" s="11">
        <f t="shared" si="5"/>
        <v>159697.57699999999</v>
      </c>
      <c r="J13" s="11">
        <f t="shared" si="5"/>
        <v>42084.375</v>
      </c>
      <c r="K13" s="11">
        <f t="shared" si="5"/>
        <v>89111.186499999996</v>
      </c>
      <c r="L13" s="11">
        <f t="shared" si="5"/>
        <v>-9.8689999999999998</v>
      </c>
      <c r="M13" s="11">
        <f t="shared" si="5"/>
        <v>205000</v>
      </c>
      <c r="N13" s="11">
        <f t="shared" si="5"/>
        <v>0.66571999999999998</v>
      </c>
      <c r="O13" s="11">
        <f t="shared" si="5"/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11">
        <f t="shared" si="5"/>
        <v>715467.26822000009</v>
      </c>
      <c r="U13" s="11">
        <f t="shared" si="5"/>
        <v>102583.333</v>
      </c>
      <c r="V13" s="11">
        <f t="shared" si="5"/>
        <v>272258.84899999999</v>
      </c>
      <c r="W13" s="11">
        <f t="shared" si="5"/>
        <v>41534.159</v>
      </c>
      <c r="X13" s="11">
        <f t="shared" si="5"/>
        <v>89535.186499999996</v>
      </c>
      <c r="Y13" s="11">
        <f t="shared" si="5"/>
        <v>38.959000000000003</v>
      </c>
      <c r="Z13" s="11">
        <f t="shared" si="5"/>
        <v>66690.259999999995</v>
      </c>
      <c r="AA13" s="11">
        <f t="shared" si="5"/>
        <v>64714.625719999996</v>
      </c>
      <c r="AB13" s="11">
        <f t="shared" si="5"/>
        <v>9234.2800000000007</v>
      </c>
      <c r="AC13" s="11">
        <f t="shared" si="5"/>
        <v>126</v>
      </c>
      <c r="AD13" s="11">
        <f t="shared" si="5"/>
        <v>0</v>
      </c>
      <c r="AE13" s="11">
        <f t="shared" si="5"/>
        <v>0</v>
      </c>
      <c r="AF13" s="11">
        <f t="shared" si="5"/>
        <v>0</v>
      </c>
      <c r="AG13" s="11">
        <f t="shared" si="5"/>
        <v>646715.65221999993</v>
      </c>
      <c r="AH13" s="11">
        <f t="shared" si="5"/>
        <v>0</v>
      </c>
      <c r="AI13" s="11">
        <f t="shared" si="5"/>
        <v>1300.1479999999999</v>
      </c>
      <c r="AJ13" s="11">
        <f t="shared" si="5"/>
        <v>60602.729039999998</v>
      </c>
      <c r="AK13" s="11">
        <f t="shared" si="5"/>
        <v>116115.80099999999</v>
      </c>
      <c r="AL13" s="11">
        <f t="shared" si="5"/>
        <v>94728.18088</v>
      </c>
      <c r="AM13" s="11">
        <f t="shared" si="5"/>
        <v>110052.54359999999</v>
      </c>
      <c r="AN13" s="11">
        <f t="shared" si="5"/>
        <v>181161.36812</v>
      </c>
      <c r="AO13" s="11">
        <f t="shared" si="5"/>
        <v>33901.51</v>
      </c>
      <c r="AP13" s="11">
        <f t="shared" si="5"/>
        <v>23030.607599999999</v>
      </c>
      <c r="AQ13" s="11">
        <f t="shared" si="5"/>
        <v>6500</v>
      </c>
      <c r="AR13" s="11">
        <f t="shared" si="5"/>
        <v>0</v>
      </c>
      <c r="AS13" s="11">
        <f t="shared" si="5"/>
        <v>0</v>
      </c>
      <c r="AT13" s="11">
        <f t="shared" si="5"/>
        <v>627392.88823999988</v>
      </c>
      <c r="AU13" s="11">
        <f t="shared" si="5"/>
        <v>0</v>
      </c>
      <c r="AV13" s="11">
        <f t="shared" si="5"/>
        <v>1300.1479999999999</v>
      </c>
      <c r="AW13" s="11">
        <f t="shared" si="5"/>
        <v>60602.729039999998</v>
      </c>
      <c r="AX13" s="11">
        <f t="shared" si="5"/>
        <v>116115.80099999999</v>
      </c>
      <c r="AY13" s="11">
        <f t="shared" si="5"/>
        <v>94728.18088</v>
      </c>
      <c r="AZ13" s="11">
        <f t="shared" si="5"/>
        <v>106563.4136</v>
      </c>
      <c r="BA13" s="11">
        <f t="shared" si="5"/>
        <v>184650.49812</v>
      </c>
      <c r="BB13" s="11">
        <f t="shared" si="5"/>
        <v>33901.51</v>
      </c>
      <c r="BC13" s="11">
        <f t="shared" si="5"/>
        <v>23030.607599999999</v>
      </c>
      <c r="BD13" s="11">
        <f t="shared" si="5"/>
        <v>6500</v>
      </c>
      <c r="BE13" s="11">
        <f t="shared" si="5"/>
        <v>0</v>
      </c>
      <c r="BF13" s="11">
        <f t="shared" si="5"/>
        <v>0</v>
      </c>
      <c r="BG13" s="11">
        <f t="shared" si="5"/>
        <v>627392.88823999988</v>
      </c>
      <c r="BH13" s="10"/>
      <c r="BI13" s="14"/>
    </row>
    <row r="14" spans="1:61" s="18" customFormat="1" ht="15.75" customHeight="1" x14ac:dyDescent="0.2">
      <c r="A14" s="16" t="s">
        <v>77</v>
      </c>
      <c r="B14" s="17"/>
      <c r="C14" s="16" t="s">
        <v>78</v>
      </c>
      <c r="D14" s="16">
        <f t="shared" ref="D14:BG14" si="6">+D15+D18+D21+D25</f>
        <v>571000</v>
      </c>
      <c r="E14" s="16">
        <f>+E15+E18+E21+E25</f>
        <v>298313.48321999999</v>
      </c>
      <c r="F14" s="16">
        <f t="shared" si="6"/>
        <v>151111.18650000001</v>
      </c>
      <c r="G14" s="16">
        <f t="shared" si="6"/>
        <v>718202.29671999998</v>
      </c>
      <c r="H14" s="16">
        <f t="shared" si="6"/>
        <v>219583.33300000001</v>
      </c>
      <c r="I14" s="16">
        <f t="shared" si="6"/>
        <v>159697.57699999999</v>
      </c>
      <c r="J14" s="16">
        <f t="shared" si="6"/>
        <v>42084.375</v>
      </c>
      <c r="K14" s="16">
        <f t="shared" si="6"/>
        <v>89111.186499999996</v>
      </c>
      <c r="L14" s="16">
        <f t="shared" si="6"/>
        <v>-9.8689999999999998</v>
      </c>
      <c r="M14" s="16">
        <f>+M15+M18+M21+M25</f>
        <v>205000</v>
      </c>
      <c r="N14" s="16">
        <f t="shared" si="6"/>
        <v>0.66571999999999998</v>
      </c>
      <c r="O14" s="16">
        <f t="shared" si="6"/>
        <v>0</v>
      </c>
      <c r="P14" s="16">
        <f t="shared" si="6"/>
        <v>0</v>
      </c>
      <c r="Q14" s="16">
        <f t="shared" si="6"/>
        <v>0</v>
      </c>
      <c r="R14" s="16">
        <f t="shared" si="6"/>
        <v>0</v>
      </c>
      <c r="S14" s="16">
        <f t="shared" si="6"/>
        <v>0</v>
      </c>
      <c r="T14" s="16">
        <f t="shared" si="6"/>
        <v>715467.26822000009</v>
      </c>
      <c r="U14" s="16">
        <f t="shared" si="6"/>
        <v>102583.333</v>
      </c>
      <c r="V14" s="16">
        <f t="shared" si="6"/>
        <v>272258.84899999999</v>
      </c>
      <c r="W14" s="16">
        <f t="shared" si="6"/>
        <v>41534.159</v>
      </c>
      <c r="X14" s="16">
        <f t="shared" si="6"/>
        <v>89535.186499999996</v>
      </c>
      <c r="Y14" s="16">
        <f t="shared" si="6"/>
        <v>38.959000000000003</v>
      </c>
      <c r="Z14" s="16">
        <f>+Z15+Z18+Z21+Z25</f>
        <v>66690.259999999995</v>
      </c>
      <c r="AA14" s="16">
        <f t="shared" si="6"/>
        <v>64714.625719999996</v>
      </c>
      <c r="AB14" s="16">
        <f t="shared" si="6"/>
        <v>9234.2800000000007</v>
      </c>
      <c r="AC14" s="16">
        <f t="shared" si="6"/>
        <v>126</v>
      </c>
      <c r="AD14" s="16">
        <f t="shared" si="6"/>
        <v>0</v>
      </c>
      <c r="AE14" s="16">
        <f t="shared" si="6"/>
        <v>0</v>
      </c>
      <c r="AF14" s="16">
        <f t="shared" si="6"/>
        <v>0</v>
      </c>
      <c r="AG14" s="16">
        <f t="shared" si="6"/>
        <v>646715.65221999993</v>
      </c>
      <c r="AH14" s="16">
        <f t="shared" si="6"/>
        <v>0</v>
      </c>
      <c r="AI14" s="16">
        <f t="shared" si="6"/>
        <v>1300.1479999999999</v>
      </c>
      <c r="AJ14" s="16">
        <f t="shared" si="6"/>
        <v>60602.729039999998</v>
      </c>
      <c r="AK14" s="16">
        <f t="shared" si="6"/>
        <v>116115.80099999999</v>
      </c>
      <c r="AL14" s="16">
        <f t="shared" si="6"/>
        <v>94728.18088</v>
      </c>
      <c r="AM14" s="16">
        <f>+AM15+AM18+AM21+AM25</f>
        <v>110052.54359999999</v>
      </c>
      <c r="AN14" s="16">
        <f t="shared" si="6"/>
        <v>181161.36812</v>
      </c>
      <c r="AO14" s="16">
        <f t="shared" si="6"/>
        <v>33901.51</v>
      </c>
      <c r="AP14" s="16">
        <f t="shared" si="6"/>
        <v>23030.607599999999</v>
      </c>
      <c r="AQ14" s="16">
        <f t="shared" si="6"/>
        <v>6500</v>
      </c>
      <c r="AR14" s="16">
        <f t="shared" si="6"/>
        <v>0</v>
      </c>
      <c r="AS14" s="16">
        <f t="shared" si="6"/>
        <v>0</v>
      </c>
      <c r="AT14" s="16">
        <f t="shared" si="6"/>
        <v>627392.88823999988</v>
      </c>
      <c r="AU14" s="16">
        <f t="shared" si="6"/>
        <v>0</v>
      </c>
      <c r="AV14" s="16">
        <f t="shared" si="6"/>
        <v>1300.1479999999999</v>
      </c>
      <c r="AW14" s="16">
        <f t="shared" si="6"/>
        <v>60602.729039999998</v>
      </c>
      <c r="AX14" s="16">
        <f t="shared" si="6"/>
        <v>116115.80099999999</v>
      </c>
      <c r="AY14" s="16">
        <f t="shared" si="6"/>
        <v>94728.18088</v>
      </c>
      <c r="AZ14" s="16">
        <f>+AZ15+AZ18+AZ21+AZ25</f>
        <v>106563.4136</v>
      </c>
      <c r="BA14" s="16">
        <f t="shared" si="6"/>
        <v>184650.49812</v>
      </c>
      <c r="BB14" s="16">
        <f t="shared" si="6"/>
        <v>33901.51</v>
      </c>
      <c r="BC14" s="16">
        <f t="shared" si="6"/>
        <v>23030.607599999999</v>
      </c>
      <c r="BD14" s="16">
        <f t="shared" si="6"/>
        <v>6500</v>
      </c>
      <c r="BE14" s="16">
        <f t="shared" si="6"/>
        <v>0</v>
      </c>
      <c r="BF14" s="16">
        <f t="shared" si="6"/>
        <v>0</v>
      </c>
      <c r="BG14" s="16">
        <f t="shared" si="6"/>
        <v>627392.88823999988</v>
      </c>
      <c r="BH14" s="10"/>
      <c r="BI14" s="1"/>
    </row>
    <row r="15" spans="1:61" s="29" customFormat="1" ht="33.75" x14ac:dyDescent="0.2">
      <c r="A15" s="25" t="s">
        <v>79</v>
      </c>
      <c r="B15" s="26"/>
      <c r="C15" s="27" t="s">
        <v>80</v>
      </c>
      <c r="D15" s="25">
        <f>+D16+D17</f>
        <v>260000</v>
      </c>
      <c r="E15" s="25">
        <f t="shared" ref="E15:BG15" si="7">+E16+E17</f>
        <v>0</v>
      </c>
      <c r="F15" s="25">
        <f t="shared" si="7"/>
        <v>60000</v>
      </c>
      <c r="G15" s="25">
        <f t="shared" si="7"/>
        <v>200000</v>
      </c>
      <c r="H15" s="25">
        <f t="shared" si="7"/>
        <v>0</v>
      </c>
      <c r="I15" s="25">
        <f t="shared" si="7"/>
        <v>0</v>
      </c>
      <c r="J15" s="25">
        <f t="shared" si="7"/>
        <v>0</v>
      </c>
      <c r="K15" s="25">
        <f t="shared" si="7"/>
        <v>0</v>
      </c>
      <c r="L15" s="25">
        <f t="shared" si="7"/>
        <v>0</v>
      </c>
      <c r="M15" s="25">
        <f>+M16+M17</f>
        <v>200000</v>
      </c>
      <c r="N15" s="25">
        <f t="shared" si="7"/>
        <v>0</v>
      </c>
      <c r="O15" s="25">
        <f t="shared" si="7"/>
        <v>0</v>
      </c>
      <c r="P15" s="25">
        <f t="shared" si="7"/>
        <v>0</v>
      </c>
      <c r="Q15" s="25">
        <f t="shared" si="7"/>
        <v>0</v>
      </c>
      <c r="R15" s="25">
        <f t="shared" si="7"/>
        <v>0</v>
      </c>
      <c r="S15" s="25">
        <f t="shared" si="7"/>
        <v>0</v>
      </c>
      <c r="T15" s="25">
        <f t="shared" si="7"/>
        <v>200000</v>
      </c>
      <c r="U15" s="25">
        <f t="shared" si="7"/>
        <v>0</v>
      </c>
      <c r="V15" s="25">
        <f t="shared" si="7"/>
        <v>0</v>
      </c>
      <c r="W15" s="25">
        <f t="shared" si="7"/>
        <v>0</v>
      </c>
      <c r="X15" s="25">
        <f t="shared" si="7"/>
        <v>0</v>
      </c>
      <c r="Y15" s="25">
        <f t="shared" si="7"/>
        <v>0</v>
      </c>
      <c r="Z15" s="25">
        <f>+Z16+Z17</f>
        <v>64339.67</v>
      </c>
      <c r="AA15" s="25">
        <f t="shared" si="7"/>
        <v>64713.96</v>
      </c>
      <c r="AB15" s="25">
        <f t="shared" si="7"/>
        <v>5412.31</v>
      </c>
      <c r="AC15" s="25">
        <f t="shared" si="7"/>
        <v>0</v>
      </c>
      <c r="AD15" s="25">
        <f t="shared" si="7"/>
        <v>0</v>
      </c>
      <c r="AE15" s="25">
        <f t="shared" si="7"/>
        <v>0</v>
      </c>
      <c r="AF15" s="25">
        <f t="shared" si="7"/>
        <v>0</v>
      </c>
      <c r="AG15" s="25">
        <f t="shared" si="7"/>
        <v>134465.94</v>
      </c>
      <c r="AH15" s="25">
        <f t="shared" si="7"/>
        <v>0</v>
      </c>
      <c r="AI15" s="25">
        <f t="shared" si="7"/>
        <v>0</v>
      </c>
      <c r="AJ15" s="25">
        <f t="shared" si="7"/>
        <v>0</v>
      </c>
      <c r="AK15" s="25">
        <f t="shared" si="7"/>
        <v>0</v>
      </c>
      <c r="AL15" s="25">
        <f t="shared" si="7"/>
        <v>0</v>
      </c>
      <c r="AM15" s="25">
        <f>+AM16+AM17</f>
        <v>64339.67</v>
      </c>
      <c r="AN15" s="25">
        <f t="shared" si="7"/>
        <v>61046.73</v>
      </c>
      <c r="AO15" s="25">
        <f t="shared" si="7"/>
        <v>9079.5400000000009</v>
      </c>
      <c r="AP15" s="25">
        <f t="shared" si="7"/>
        <v>0</v>
      </c>
      <c r="AQ15" s="25">
        <f t="shared" si="7"/>
        <v>0</v>
      </c>
      <c r="AR15" s="25">
        <f t="shared" si="7"/>
        <v>0</v>
      </c>
      <c r="AS15" s="25">
        <f t="shared" si="7"/>
        <v>0</v>
      </c>
      <c r="AT15" s="25">
        <f t="shared" si="7"/>
        <v>134465.94</v>
      </c>
      <c r="AU15" s="25">
        <f t="shared" si="7"/>
        <v>0</v>
      </c>
      <c r="AV15" s="25">
        <f t="shared" si="7"/>
        <v>0</v>
      </c>
      <c r="AW15" s="25">
        <f t="shared" si="7"/>
        <v>0</v>
      </c>
      <c r="AX15" s="25">
        <f t="shared" si="7"/>
        <v>0</v>
      </c>
      <c r="AY15" s="25">
        <f t="shared" si="7"/>
        <v>0</v>
      </c>
      <c r="AZ15" s="25">
        <f>+AZ16+AZ17</f>
        <v>60850.54</v>
      </c>
      <c r="BA15" s="25">
        <f t="shared" si="7"/>
        <v>64535.86</v>
      </c>
      <c r="BB15" s="25">
        <f t="shared" si="7"/>
        <v>9079.5400000000009</v>
      </c>
      <c r="BC15" s="25">
        <f t="shared" si="7"/>
        <v>0</v>
      </c>
      <c r="BD15" s="25">
        <f t="shared" si="7"/>
        <v>0</v>
      </c>
      <c r="BE15" s="25">
        <f t="shared" si="7"/>
        <v>0</v>
      </c>
      <c r="BF15" s="25">
        <f t="shared" si="7"/>
        <v>0</v>
      </c>
      <c r="BG15" s="25">
        <f t="shared" si="7"/>
        <v>134465.94</v>
      </c>
      <c r="BH15" s="28"/>
    </row>
    <row r="16" spans="1:61" s="1" customFormat="1" ht="22.5" x14ac:dyDescent="0.2">
      <c r="A16" s="30" t="s">
        <v>81</v>
      </c>
      <c r="B16" s="31">
        <v>20</v>
      </c>
      <c r="C16" s="32" t="s">
        <v>82</v>
      </c>
      <c r="D16" s="30">
        <v>260000</v>
      </c>
      <c r="E16" s="23">
        <v>0</v>
      </c>
      <c r="F16" s="23">
        <v>60000</v>
      </c>
      <c r="G16" s="23">
        <f>SUM(D16:E16)-F16</f>
        <v>200000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200000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f>SUM(H16:S16)</f>
        <v>200000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64339.67</v>
      </c>
      <c r="AA16" s="23">
        <v>64713.96</v>
      </c>
      <c r="AB16" s="23">
        <v>5412.31</v>
      </c>
      <c r="AC16" s="23">
        <v>0</v>
      </c>
      <c r="AD16" s="23">
        <v>0</v>
      </c>
      <c r="AE16" s="23">
        <v>0</v>
      </c>
      <c r="AF16" s="23">
        <v>0</v>
      </c>
      <c r="AG16" s="23">
        <f>SUM(U16:AF16)</f>
        <v>134465.94</v>
      </c>
      <c r="AH16" s="23">
        <v>0</v>
      </c>
      <c r="AI16" s="23">
        <v>0</v>
      </c>
      <c r="AJ16" s="23">
        <v>0</v>
      </c>
      <c r="AK16" s="23">
        <v>0</v>
      </c>
      <c r="AL16" s="23">
        <v>0</v>
      </c>
      <c r="AM16" s="23">
        <v>64339.67</v>
      </c>
      <c r="AN16" s="23">
        <v>61046.73</v>
      </c>
      <c r="AO16" s="23">
        <v>9079.5400000000009</v>
      </c>
      <c r="AP16" s="23">
        <v>0</v>
      </c>
      <c r="AQ16" s="23">
        <v>0</v>
      </c>
      <c r="AR16" s="23">
        <v>0</v>
      </c>
      <c r="AS16" s="23">
        <v>0</v>
      </c>
      <c r="AT16" s="23">
        <f>SUM(AH16:AS16)</f>
        <v>134465.94</v>
      </c>
      <c r="AU16" s="23">
        <v>0</v>
      </c>
      <c r="AV16" s="23">
        <v>0</v>
      </c>
      <c r="AW16" s="23">
        <v>0</v>
      </c>
      <c r="AX16" s="23">
        <v>0</v>
      </c>
      <c r="AY16" s="23">
        <v>0</v>
      </c>
      <c r="AZ16" s="23">
        <v>60850.54</v>
      </c>
      <c r="BA16" s="23">
        <v>64535.86</v>
      </c>
      <c r="BB16" s="23">
        <v>9079.5400000000009</v>
      </c>
      <c r="BC16" s="23">
        <v>0</v>
      </c>
      <c r="BD16" s="23">
        <v>0</v>
      </c>
      <c r="BE16" s="23">
        <v>0</v>
      </c>
      <c r="BF16" s="23">
        <v>0</v>
      </c>
      <c r="BG16" s="23">
        <f>SUM(AU16:BF16)</f>
        <v>134465.94</v>
      </c>
      <c r="BH16" s="10"/>
    </row>
    <row r="17" spans="1:61" s="1" customFormat="1" ht="22.5" x14ac:dyDescent="0.2">
      <c r="A17" s="22" t="s">
        <v>81</v>
      </c>
      <c r="B17" s="20">
        <v>21</v>
      </c>
      <c r="C17" s="21" t="s">
        <v>82</v>
      </c>
      <c r="D17" s="22"/>
      <c r="E17" s="23">
        <v>0</v>
      </c>
      <c r="F17" s="23">
        <v>0</v>
      </c>
      <c r="G17" s="23">
        <f>SUM(D17:E17)-F17</f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f>SUM(H17:S17)</f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f>SUM(U17:AF17)</f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 s="23">
        <f>SUM(AH17:AS17)</f>
        <v>0</v>
      </c>
      <c r="AU17" s="23">
        <v>0</v>
      </c>
      <c r="AV17" s="23">
        <v>0</v>
      </c>
      <c r="AW17" s="23">
        <v>0</v>
      </c>
      <c r="AX17" s="23">
        <v>0</v>
      </c>
      <c r="AY17" s="23">
        <v>0</v>
      </c>
      <c r="AZ17" s="23">
        <v>0</v>
      </c>
      <c r="BA17" s="23">
        <v>0</v>
      </c>
      <c r="BB17" s="23">
        <v>0</v>
      </c>
      <c r="BC17" s="23">
        <v>0</v>
      </c>
      <c r="BD17" s="23">
        <v>0</v>
      </c>
      <c r="BE17" s="23">
        <v>0</v>
      </c>
      <c r="BF17" s="23">
        <v>0</v>
      </c>
      <c r="BG17" s="23">
        <f>SUM(AU17:BF17)</f>
        <v>0</v>
      </c>
      <c r="BH17" s="10"/>
    </row>
    <row r="18" spans="1:61" s="29" customFormat="1" ht="22.5" x14ac:dyDescent="0.2">
      <c r="A18" s="25" t="s">
        <v>83</v>
      </c>
      <c r="B18" s="26"/>
      <c r="C18" s="27" t="s">
        <v>84</v>
      </c>
      <c r="D18" s="25">
        <f>+D19+D20</f>
        <v>0</v>
      </c>
      <c r="E18" s="25">
        <f t="shared" ref="E18:BG18" si="8">+E19+E20</f>
        <v>293313.48321999999</v>
      </c>
      <c r="F18" s="25">
        <f t="shared" si="8"/>
        <v>2000</v>
      </c>
      <c r="G18" s="25">
        <f t="shared" si="8"/>
        <v>291313.48321999999</v>
      </c>
      <c r="H18" s="25">
        <f t="shared" si="8"/>
        <v>0</v>
      </c>
      <c r="I18" s="25">
        <f t="shared" si="8"/>
        <v>159697.57699999999</v>
      </c>
      <c r="J18" s="25">
        <f t="shared" si="8"/>
        <v>42084.375</v>
      </c>
      <c r="K18" s="25">
        <f t="shared" si="8"/>
        <v>89111.186499999996</v>
      </c>
      <c r="L18" s="25">
        <f t="shared" si="8"/>
        <v>-9.8689999999999998</v>
      </c>
      <c r="M18" s="25">
        <f t="shared" si="8"/>
        <v>0</v>
      </c>
      <c r="N18" s="25">
        <f t="shared" si="8"/>
        <v>0.66571999999999998</v>
      </c>
      <c r="O18" s="25">
        <f t="shared" si="8"/>
        <v>0</v>
      </c>
      <c r="P18" s="25">
        <f t="shared" si="8"/>
        <v>0</v>
      </c>
      <c r="Q18" s="25">
        <f t="shared" si="8"/>
        <v>0</v>
      </c>
      <c r="R18" s="25">
        <f t="shared" si="8"/>
        <v>0</v>
      </c>
      <c r="S18" s="25">
        <f t="shared" si="8"/>
        <v>0</v>
      </c>
      <c r="T18" s="25">
        <f t="shared" si="8"/>
        <v>290883.93522000004</v>
      </c>
      <c r="U18" s="25">
        <f t="shared" si="8"/>
        <v>0</v>
      </c>
      <c r="V18" s="25">
        <f t="shared" si="8"/>
        <v>155258.84899999999</v>
      </c>
      <c r="W18" s="25">
        <f t="shared" si="8"/>
        <v>41534.159</v>
      </c>
      <c r="X18" s="25">
        <f t="shared" si="8"/>
        <v>89535.186499999996</v>
      </c>
      <c r="Y18" s="25">
        <f t="shared" si="8"/>
        <v>38.959000000000003</v>
      </c>
      <c r="Z18" s="25">
        <f t="shared" si="8"/>
        <v>0</v>
      </c>
      <c r="AA18" s="25">
        <f t="shared" si="8"/>
        <v>0.66571999999999998</v>
      </c>
      <c r="AB18" s="25">
        <f t="shared" si="8"/>
        <v>1440.74</v>
      </c>
      <c r="AC18" s="25">
        <f t="shared" si="8"/>
        <v>126</v>
      </c>
      <c r="AD18" s="25">
        <f t="shared" si="8"/>
        <v>0</v>
      </c>
      <c r="AE18" s="25">
        <f t="shared" si="8"/>
        <v>0</v>
      </c>
      <c r="AF18" s="25">
        <f t="shared" si="8"/>
        <v>0</v>
      </c>
      <c r="AG18" s="25">
        <f t="shared" si="8"/>
        <v>287934.55922</v>
      </c>
      <c r="AH18" s="25">
        <f t="shared" si="8"/>
        <v>0</v>
      </c>
      <c r="AI18" s="25">
        <f t="shared" si="8"/>
        <v>0.14799999999999999</v>
      </c>
      <c r="AJ18" s="25">
        <f t="shared" si="8"/>
        <v>40002.729039999998</v>
      </c>
      <c r="AK18" s="25">
        <f t="shared" si="8"/>
        <v>79282.467999999993</v>
      </c>
      <c r="AL18" s="25">
        <f t="shared" si="8"/>
        <v>65561.513879999999</v>
      </c>
      <c r="AM18" s="25">
        <f t="shared" si="8"/>
        <v>12362.283600000001</v>
      </c>
      <c r="AN18" s="25">
        <f t="shared" si="8"/>
        <v>89114.638120000003</v>
      </c>
      <c r="AO18" s="25">
        <f t="shared" si="8"/>
        <v>1440.74</v>
      </c>
      <c r="AP18" s="25">
        <f t="shared" si="8"/>
        <v>130.60760000000002</v>
      </c>
      <c r="AQ18" s="25">
        <f t="shared" si="8"/>
        <v>0</v>
      </c>
      <c r="AR18" s="25">
        <f t="shared" si="8"/>
        <v>0</v>
      </c>
      <c r="AS18" s="25">
        <f t="shared" si="8"/>
        <v>0</v>
      </c>
      <c r="AT18" s="25">
        <f t="shared" si="8"/>
        <v>287895.12823999999</v>
      </c>
      <c r="AU18" s="25">
        <f t="shared" si="8"/>
        <v>0</v>
      </c>
      <c r="AV18" s="25">
        <f t="shared" si="8"/>
        <v>0.14799999999999999</v>
      </c>
      <c r="AW18" s="25">
        <f t="shared" si="8"/>
        <v>40002.729039999998</v>
      </c>
      <c r="AX18" s="25">
        <f t="shared" si="8"/>
        <v>79282.467999999993</v>
      </c>
      <c r="AY18" s="25">
        <f t="shared" si="8"/>
        <v>65561.513879999999</v>
      </c>
      <c r="AZ18" s="25">
        <f t="shared" si="8"/>
        <v>12362.283600000001</v>
      </c>
      <c r="BA18" s="25">
        <f t="shared" si="8"/>
        <v>89114.638120000003</v>
      </c>
      <c r="BB18" s="25">
        <f t="shared" si="8"/>
        <v>1440.74</v>
      </c>
      <c r="BC18" s="25">
        <f t="shared" si="8"/>
        <v>130.60760000000002</v>
      </c>
      <c r="BD18" s="25">
        <f t="shared" si="8"/>
        <v>0</v>
      </c>
      <c r="BE18" s="25">
        <f t="shared" si="8"/>
        <v>0</v>
      </c>
      <c r="BF18" s="25">
        <f t="shared" si="8"/>
        <v>0</v>
      </c>
      <c r="BG18" s="25">
        <f t="shared" si="8"/>
        <v>287895.12823999999</v>
      </c>
      <c r="BH18" s="28"/>
    </row>
    <row r="19" spans="1:61" s="1" customFormat="1" ht="15.75" customHeight="1" x14ac:dyDescent="0.2">
      <c r="A19" s="22" t="s">
        <v>85</v>
      </c>
      <c r="B19" s="20">
        <v>21</v>
      </c>
      <c r="C19" s="32" t="s">
        <v>86</v>
      </c>
      <c r="D19" s="30"/>
      <c r="E19" s="23">
        <v>5004.6247199999998</v>
      </c>
      <c r="F19" s="23">
        <v>0</v>
      </c>
      <c r="G19" s="23">
        <f>SUM(D19:E19)-F19</f>
        <v>5004.6247199999998</v>
      </c>
      <c r="H19" s="23">
        <v>0</v>
      </c>
      <c r="I19" s="23">
        <v>0.88400000000000001</v>
      </c>
      <c r="J19" s="23">
        <v>4999.116</v>
      </c>
      <c r="K19" s="23">
        <v>0</v>
      </c>
      <c r="L19" s="23">
        <v>3.9590000000000001</v>
      </c>
      <c r="M19" s="23">
        <v>0</v>
      </c>
      <c r="N19" s="23">
        <v>0.66571999999999998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f>SUM(H19:S19)</f>
        <v>5004.6247199999998</v>
      </c>
      <c r="U19" s="23">
        <v>0</v>
      </c>
      <c r="V19" s="23">
        <v>0.88400000000000001</v>
      </c>
      <c r="W19" s="23">
        <v>24</v>
      </c>
      <c r="X19" s="23">
        <v>424</v>
      </c>
      <c r="Y19" s="23">
        <v>38.959000000000003</v>
      </c>
      <c r="Z19" s="23">
        <v>0</v>
      </c>
      <c r="AA19" s="23">
        <v>0.66571999999999998</v>
      </c>
      <c r="AB19" s="23">
        <v>1440.74</v>
      </c>
      <c r="AC19" s="23">
        <v>126</v>
      </c>
      <c r="AD19" s="23">
        <v>0</v>
      </c>
      <c r="AE19" s="23">
        <v>0</v>
      </c>
      <c r="AF19" s="23">
        <v>0</v>
      </c>
      <c r="AG19" s="23">
        <f>SUM(U19:AF19)</f>
        <v>2055.24872</v>
      </c>
      <c r="AH19" s="23">
        <v>0</v>
      </c>
      <c r="AI19" s="23">
        <v>0.14799999999999999</v>
      </c>
      <c r="AJ19" s="23">
        <v>6.5860399999999997</v>
      </c>
      <c r="AK19" s="23">
        <v>394.572</v>
      </c>
      <c r="AL19" s="23">
        <v>39.18188</v>
      </c>
      <c r="AM19" s="23">
        <v>0.53060000000000007</v>
      </c>
      <c r="AN19" s="23">
        <v>3.4516199999999997</v>
      </c>
      <c r="AO19" s="23">
        <v>1440.74</v>
      </c>
      <c r="AP19" s="23">
        <v>130.60760000000002</v>
      </c>
      <c r="AQ19" s="23">
        <v>0</v>
      </c>
      <c r="AR19" s="23">
        <v>0</v>
      </c>
      <c r="AS19" s="23">
        <v>0</v>
      </c>
      <c r="AT19" s="23">
        <f>SUM(AH19:AS19)</f>
        <v>2015.81774</v>
      </c>
      <c r="AU19" s="23">
        <v>0</v>
      </c>
      <c r="AV19" s="23">
        <v>0.14799999999999999</v>
      </c>
      <c r="AW19" s="23">
        <v>6.5860399999999997</v>
      </c>
      <c r="AX19" s="23">
        <v>394.572</v>
      </c>
      <c r="AY19" s="23">
        <v>39.18188</v>
      </c>
      <c r="AZ19" s="23">
        <v>0.53060000000000007</v>
      </c>
      <c r="BA19" s="23">
        <v>3.4516199999999997</v>
      </c>
      <c r="BB19" s="23">
        <v>1440.74</v>
      </c>
      <c r="BC19" s="23">
        <v>130.60760000000002</v>
      </c>
      <c r="BD19" s="23">
        <v>0</v>
      </c>
      <c r="BE19" s="23">
        <v>0</v>
      </c>
      <c r="BF19" s="23">
        <v>0</v>
      </c>
      <c r="BG19" s="23">
        <f>SUM(AU19:BF19)</f>
        <v>2015.81774</v>
      </c>
      <c r="BH19" s="10"/>
    </row>
    <row r="20" spans="1:61" s="1" customFormat="1" ht="15.75" customHeight="1" x14ac:dyDescent="0.2">
      <c r="A20" s="22" t="s">
        <v>87</v>
      </c>
      <c r="B20" s="20">
        <v>21</v>
      </c>
      <c r="C20" s="21" t="s">
        <v>88</v>
      </c>
      <c r="D20" s="22"/>
      <c r="E20" s="23">
        <v>288308.85849999997</v>
      </c>
      <c r="F20" s="23">
        <v>2000</v>
      </c>
      <c r="G20" s="23">
        <f>SUM(D20:E20)-F20</f>
        <v>286308.85849999997</v>
      </c>
      <c r="H20" s="23">
        <v>0</v>
      </c>
      <c r="I20" s="23">
        <v>159696.693</v>
      </c>
      <c r="J20" s="23">
        <v>37085.258999999998</v>
      </c>
      <c r="K20" s="23">
        <v>89111.186499999996</v>
      </c>
      <c r="L20" s="23">
        <v>-13.827999999999999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f>SUM(H20:S20)</f>
        <v>285879.31050000002</v>
      </c>
      <c r="U20" s="23">
        <v>0</v>
      </c>
      <c r="V20" s="23">
        <v>155257.965</v>
      </c>
      <c r="W20" s="23">
        <v>41510.159</v>
      </c>
      <c r="X20" s="23">
        <v>89111.186499999996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f>SUM(U20:AF20)</f>
        <v>285879.31050000002</v>
      </c>
      <c r="AH20" s="23">
        <v>0</v>
      </c>
      <c r="AI20" s="23">
        <v>0</v>
      </c>
      <c r="AJ20" s="23">
        <v>39996.142999999996</v>
      </c>
      <c r="AK20" s="23">
        <v>78887.895999999993</v>
      </c>
      <c r="AL20" s="23">
        <v>65522.332000000002</v>
      </c>
      <c r="AM20" s="23">
        <v>12361.753000000001</v>
      </c>
      <c r="AN20" s="23">
        <v>89111.186499999996</v>
      </c>
      <c r="AO20" s="23">
        <v>0</v>
      </c>
      <c r="AP20" s="23">
        <v>0</v>
      </c>
      <c r="AQ20" s="23">
        <v>0</v>
      </c>
      <c r="AR20" s="23">
        <v>0</v>
      </c>
      <c r="AS20" s="23">
        <v>0</v>
      </c>
      <c r="AT20" s="23">
        <f>SUM(AH20:AS20)</f>
        <v>285879.31049999996</v>
      </c>
      <c r="AU20" s="23">
        <v>0</v>
      </c>
      <c r="AV20" s="23">
        <v>0</v>
      </c>
      <c r="AW20" s="23">
        <v>39996.142999999996</v>
      </c>
      <c r="AX20" s="23">
        <v>78887.895999999993</v>
      </c>
      <c r="AY20" s="23">
        <v>65522.332000000002</v>
      </c>
      <c r="AZ20" s="23">
        <v>12361.753000000001</v>
      </c>
      <c r="BA20" s="23">
        <v>89111.186499999996</v>
      </c>
      <c r="BB20" s="23">
        <v>0</v>
      </c>
      <c r="BC20" s="23">
        <v>0</v>
      </c>
      <c r="BD20" s="23">
        <v>0</v>
      </c>
      <c r="BE20" s="23">
        <v>0</v>
      </c>
      <c r="BF20" s="23">
        <v>0</v>
      </c>
      <c r="BG20" s="23">
        <f>SUM(AU20:BF20)</f>
        <v>285879.31049999996</v>
      </c>
      <c r="BH20" s="10"/>
    </row>
    <row r="21" spans="1:61" s="29" customFormat="1" ht="22.5" x14ac:dyDescent="0.2">
      <c r="A21" s="25" t="s">
        <v>89</v>
      </c>
      <c r="B21" s="26"/>
      <c r="C21" s="27" t="s">
        <v>90</v>
      </c>
      <c r="D21" s="25">
        <f>+D22+D23+D24</f>
        <v>311000</v>
      </c>
      <c r="E21" s="25">
        <f t="shared" ref="E21:BG21" si="9">+E22+E23+E24</f>
        <v>0</v>
      </c>
      <c r="F21" s="25">
        <f t="shared" si="9"/>
        <v>89111.186499999996</v>
      </c>
      <c r="G21" s="25">
        <f t="shared" si="9"/>
        <v>221888.81349999999</v>
      </c>
      <c r="H21" s="25">
        <f t="shared" si="9"/>
        <v>219583.33300000001</v>
      </c>
      <c r="I21" s="25">
        <f t="shared" si="9"/>
        <v>0</v>
      </c>
      <c r="J21" s="25">
        <f t="shared" si="9"/>
        <v>0</v>
      </c>
      <c r="K21" s="25">
        <f t="shared" si="9"/>
        <v>0</v>
      </c>
      <c r="L21" s="25">
        <f t="shared" si="9"/>
        <v>0</v>
      </c>
      <c r="M21" s="25">
        <f t="shared" si="9"/>
        <v>0</v>
      </c>
      <c r="N21" s="25">
        <f t="shared" si="9"/>
        <v>0</v>
      </c>
      <c r="O21" s="25">
        <f t="shared" si="9"/>
        <v>0</v>
      </c>
      <c r="P21" s="25">
        <f t="shared" si="9"/>
        <v>0</v>
      </c>
      <c r="Q21" s="25">
        <f t="shared" si="9"/>
        <v>0</v>
      </c>
      <c r="R21" s="25">
        <f t="shared" si="9"/>
        <v>0</v>
      </c>
      <c r="S21" s="25">
        <f t="shared" si="9"/>
        <v>0</v>
      </c>
      <c r="T21" s="25">
        <f t="shared" si="9"/>
        <v>219583.33300000001</v>
      </c>
      <c r="U21" s="25">
        <f t="shared" si="9"/>
        <v>102583.333</v>
      </c>
      <c r="V21" s="25">
        <f t="shared" si="9"/>
        <v>117000</v>
      </c>
      <c r="W21" s="25">
        <f t="shared" si="9"/>
        <v>0</v>
      </c>
      <c r="X21" s="25">
        <f t="shared" si="9"/>
        <v>0</v>
      </c>
      <c r="Y21" s="25">
        <f t="shared" si="9"/>
        <v>0</v>
      </c>
      <c r="Z21" s="25">
        <f t="shared" si="9"/>
        <v>0</v>
      </c>
      <c r="AA21" s="25">
        <f t="shared" si="9"/>
        <v>0</v>
      </c>
      <c r="AB21" s="25">
        <f t="shared" si="9"/>
        <v>0</v>
      </c>
      <c r="AC21" s="25">
        <f t="shared" si="9"/>
        <v>0</v>
      </c>
      <c r="AD21" s="25">
        <f t="shared" si="9"/>
        <v>0</v>
      </c>
      <c r="AE21" s="25">
        <f t="shared" si="9"/>
        <v>0</v>
      </c>
      <c r="AF21" s="25">
        <f t="shared" si="9"/>
        <v>0</v>
      </c>
      <c r="AG21" s="25">
        <f t="shared" si="9"/>
        <v>219583.33299999998</v>
      </c>
      <c r="AH21" s="25">
        <f t="shared" si="9"/>
        <v>0</v>
      </c>
      <c r="AI21" s="25">
        <f t="shared" si="9"/>
        <v>1300</v>
      </c>
      <c r="AJ21" s="25">
        <f t="shared" si="9"/>
        <v>20600</v>
      </c>
      <c r="AK21" s="25">
        <f t="shared" si="9"/>
        <v>36833.332999999999</v>
      </c>
      <c r="AL21" s="25">
        <f t="shared" si="9"/>
        <v>29166.667000000001</v>
      </c>
      <c r="AM21" s="25">
        <f t="shared" si="9"/>
        <v>31000</v>
      </c>
      <c r="AN21" s="25">
        <f t="shared" si="9"/>
        <v>31000</v>
      </c>
      <c r="AO21" s="25">
        <f t="shared" si="9"/>
        <v>21000</v>
      </c>
      <c r="AP21" s="25">
        <f t="shared" si="9"/>
        <v>22900</v>
      </c>
      <c r="AQ21" s="25">
        <f t="shared" si="9"/>
        <v>6500</v>
      </c>
      <c r="AR21" s="25">
        <f t="shared" si="9"/>
        <v>0</v>
      </c>
      <c r="AS21" s="25">
        <f t="shared" si="9"/>
        <v>0</v>
      </c>
      <c r="AT21" s="25">
        <f t="shared" si="9"/>
        <v>200300</v>
      </c>
      <c r="AU21" s="25">
        <f t="shared" si="9"/>
        <v>0</v>
      </c>
      <c r="AV21" s="25">
        <f t="shared" si="9"/>
        <v>1300</v>
      </c>
      <c r="AW21" s="25">
        <f t="shared" si="9"/>
        <v>20600</v>
      </c>
      <c r="AX21" s="25">
        <f t="shared" si="9"/>
        <v>36833.332999999999</v>
      </c>
      <c r="AY21" s="25">
        <f t="shared" si="9"/>
        <v>29166.667000000001</v>
      </c>
      <c r="AZ21" s="25">
        <f t="shared" si="9"/>
        <v>31000</v>
      </c>
      <c r="BA21" s="25">
        <f t="shared" si="9"/>
        <v>31000</v>
      </c>
      <c r="BB21" s="25">
        <f t="shared" si="9"/>
        <v>21000</v>
      </c>
      <c r="BC21" s="25">
        <f t="shared" si="9"/>
        <v>22900</v>
      </c>
      <c r="BD21" s="25">
        <f t="shared" si="9"/>
        <v>6500</v>
      </c>
      <c r="BE21" s="25">
        <f t="shared" si="9"/>
        <v>0</v>
      </c>
      <c r="BF21" s="25">
        <f t="shared" si="9"/>
        <v>0</v>
      </c>
      <c r="BG21" s="25">
        <f t="shared" si="9"/>
        <v>200300</v>
      </c>
      <c r="BH21" s="28"/>
    </row>
    <row r="22" spans="1:61" s="1" customFormat="1" ht="14.25" customHeight="1" x14ac:dyDescent="0.2">
      <c r="A22" s="30" t="s">
        <v>91</v>
      </c>
      <c r="B22" s="31">
        <v>20</v>
      </c>
      <c r="C22" s="32" t="s">
        <v>92</v>
      </c>
      <c r="D22" s="30"/>
      <c r="E22" s="23">
        <v>0</v>
      </c>
      <c r="F22" s="23">
        <v>0</v>
      </c>
      <c r="G22" s="23">
        <f>SUM(D22:E22)-F22</f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f>SUM(H22:S22)</f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f>SUM(U22:AF22)</f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f>SUM(AH22:AS22)</f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0</v>
      </c>
      <c r="BA22" s="23">
        <v>0</v>
      </c>
      <c r="BB22" s="23">
        <v>0</v>
      </c>
      <c r="BC22" s="23">
        <v>0</v>
      </c>
      <c r="BD22" s="23">
        <v>0</v>
      </c>
      <c r="BE22" s="23">
        <v>0</v>
      </c>
      <c r="BF22" s="23">
        <v>0</v>
      </c>
      <c r="BG22" s="23">
        <f>SUM(AU22:BF22)</f>
        <v>0</v>
      </c>
      <c r="BH22" s="10"/>
    </row>
    <row r="23" spans="1:61" s="1" customFormat="1" ht="32.25" customHeight="1" x14ac:dyDescent="0.2">
      <c r="A23" s="23" t="s">
        <v>91</v>
      </c>
      <c r="B23" s="33">
        <v>21</v>
      </c>
      <c r="C23" s="34" t="s">
        <v>93</v>
      </c>
      <c r="D23" s="23">
        <v>311000</v>
      </c>
      <c r="E23" s="23">
        <v>0</v>
      </c>
      <c r="F23" s="23">
        <v>89111.186499999996</v>
      </c>
      <c r="G23" s="23">
        <f>SUM(D23:E23)-F23</f>
        <v>221888.81349999999</v>
      </c>
      <c r="H23" s="23">
        <v>219583.33300000001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f>SUM(H23:S23)</f>
        <v>219583.33300000001</v>
      </c>
      <c r="U23" s="23">
        <v>102583.333</v>
      </c>
      <c r="V23" s="23">
        <v>117000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f>SUM(U23:AF23)</f>
        <v>219583.33299999998</v>
      </c>
      <c r="AH23" s="23">
        <v>0</v>
      </c>
      <c r="AI23" s="23">
        <v>1300</v>
      </c>
      <c r="AJ23" s="23">
        <v>20600</v>
      </c>
      <c r="AK23" s="23">
        <v>36833.332999999999</v>
      </c>
      <c r="AL23" s="23">
        <v>29166.667000000001</v>
      </c>
      <c r="AM23" s="23">
        <v>31000</v>
      </c>
      <c r="AN23" s="23">
        <v>31000</v>
      </c>
      <c r="AO23" s="23">
        <v>21000</v>
      </c>
      <c r="AP23" s="23">
        <v>22900</v>
      </c>
      <c r="AQ23" s="23">
        <v>6500</v>
      </c>
      <c r="AR23" s="23">
        <v>0</v>
      </c>
      <c r="AS23" s="23">
        <v>0</v>
      </c>
      <c r="AT23" s="23">
        <f>SUM(AH23:AS23)</f>
        <v>200300</v>
      </c>
      <c r="AU23" s="23">
        <v>0</v>
      </c>
      <c r="AV23" s="23">
        <v>1300</v>
      </c>
      <c r="AW23" s="23">
        <v>20600</v>
      </c>
      <c r="AX23" s="23">
        <v>36833.332999999999</v>
      </c>
      <c r="AY23" s="23">
        <v>29166.667000000001</v>
      </c>
      <c r="AZ23" s="23">
        <v>31000</v>
      </c>
      <c r="BA23" s="23">
        <v>31000</v>
      </c>
      <c r="BB23" s="23">
        <v>21000</v>
      </c>
      <c r="BC23" s="23">
        <v>22900</v>
      </c>
      <c r="BD23" s="23">
        <v>6500</v>
      </c>
      <c r="BE23" s="23">
        <v>0</v>
      </c>
      <c r="BF23" s="23">
        <v>0</v>
      </c>
      <c r="BG23" s="23">
        <f>SUM(AU23:BF23)</f>
        <v>200300</v>
      </c>
      <c r="BH23" s="10"/>
    </row>
    <row r="24" spans="1:61" s="1" customFormat="1" ht="22.5" x14ac:dyDescent="0.2">
      <c r="A24" s="35" t="s">
        <v>94</v>
      </c>
      <c r="B24" s="36">
        <v>20</v>
      </c>
      <c r="C24" s="37" t="s">
        <v>95</v>
      </c>
      <c r="D24" s="35">
        <v>0</v>
      </c>
      <c r="E24" s="23">
        <v>0</v>
      </c>
      <c r="F24" s="23">
        <v>0</v>
      </c>
      <c r="G24" s="23">
        <f>SUM(D24:E24)-F24</f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f>SUM(H24:S24)</f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f>SUM(U24:AF24)</f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23">
        <v>0</v>
      </c>
      <c r="AT24" s="23">
        <f>SUM(AH24:AS24)</f>
        <v>0</v>
      </c>
      <c r="AU24" s="23">
        <v>0</v>
      </c>
      <c r="AV24" s="23">
        <v>0</v>
      </c>
      <c r="AW24" s="23">
        <v>0</v>
      </c>
      <c r="AX24" s="23">
        <v>0</v>
      </c>
      <c r="AY24" s="23">
        <v>0</v>
      </c>
      <c r="AZ24" s="23">
        <v>0</v>
      </c>
      <c r="BA24" s="23">
        <v>0</v>
      </c>
      <c r="BB24" s="23">
        <v>0</v>
      </c>
      <c r="BC24" s="23">
        <v>0</v>
      </c>
      <c r="BD24" s="23">
        <v>0</v>
      </c>
      <c r="BE24" s="23">
        <v>0</v>
      </c>
      <c r="BF24" s="23">
        <v>0</v>
      </c>
      <c r="BG24" s="23">
        <f>SUM(AU24:BF24)</f>
        <v>0</v>
      </c>
      <c r="BH24" s="10"/>
    </row>
    <row r="25" spans="1:61" s="29" customFormat="1" ht="11.25" x14ac:dyDescent="0.2">
      <c r="A25" s="25" t="s">
        <v>96</v>
      </c>
      <c r="B25" s="26"/>
      <c r="C25" s="27" t="s">
        <v>97</v>
      </c>
      <c r="D25" s="25">
        <f>+D26</f>
        <v>0</v>
      </c>
      <c r="E25" s="25">
        <f t="shared" ref="E25:BG25" si="10">+E26</f>
        <v>5000</v>
      </c>
      <c r="F25" s="25">
        <f t="shared" si="10"/>
        <v>0</v>
      </c>
      <c r="G25" s="25">
        <f t="shared" si="10"/>
        <v>5000</v>
      </c>
      <c r="H25" s="25">
        <f t="shared" si="10"/>
        <v>0</v>
      </c>
      <c r="I25" s="25">
        <f t="shared" si="10"/>
        <v>0</v>
      </c>
      <c r="J25" s="25">
        <f t="shared" si="10"/>
        <v>0</v>
      </c>
      <c r="K25" s="25">
        <f t="shared" si="10"/>
        <v>0</v>
      </c>
      <c r="L25" s="25">
        <f t="shared" si="10"/>
        <v>0</v>
      </c>
      <c r="M25" s="25">
        <f t="shared" si="10"/>
        <v>5000</v>
      </c>
      <c r="N25" s="25">
        <f t="shared" si="10"/>
        <v>0</v>
      </c>
      <c r="O25" s="25">
        <f t="shared" si="10"/>
        <v>0</v>
      </c>
      <c r="P25" s="25">
        <f t="shared" si="10"/>
        <v>0</v>
      </c>
      <c r="Q25" s="25">
        <f t="shared" si="10"/>
        <v>0</v>
      </c>
      <c r="R25" s="25">
        <f t="shared" si="10"/>
        <v>0</v>
      </c>
      <c r="S25" s="25">
        <f t="shared" si="10"/>
        <v>0</v>
      </c>
      <c r="T25" s="25">
        <f t="shared" si="10"/>
        <v>5000</v>
      </c>
      <c r="U25" s="25">
        <f t="shared" si="10"/>
        <v>0</v>
      </c>
      <c r="V25" s="25">
        <f t="shared" si="10"/>
        <v>0</v>
      </c>
      <c r="W25" s="25">
        <f t="shared" si="10"/>
        <v>0</v>
      </c>
      <c r="X25" s="25">
        <f t="shared" si="10"/>
        <v>0</v>
      </c>
      <c r="Y25" s="25">
        <f t="shared" si="10"/>
        <v>0</v>
      </c>
      <c r="Z25" s="25">
        <f t="shared" si="10"/>
        <v>2350.59</v>
      </c>
      <c r="AA25" s="25">
        <f t="shared" si="10"/>
        <v>0</v>
      </c>
      <c r="AB25" s="25">
        <f t="shared" si="10"/>
        <v>2381.23</v>
      </c>
      <c r="AC25" s="25">
        <f t="shared" si="10"/>
        <v>0</v>
      </c>
      <c r="AD25" s="25">
        <f t="shared" si="10"/>
        <v>0</v>
      </c>
      <c r="AE25" s="25">
        <f t="shared" si="10"/>
        <v>0</v>
      </c>
      <c r="AF25" s="25">
        <f t="shared" si="10"/>
        <v>0</v>
      </c>
      <c r="AG25" s="25">
        <f t="shared" si="10"/>
        <v>4731.82</v>
      </c>
      <c r="AH25" s="25">
        <f t="shared" si="10"/>
        <v>0</v>
      </c>
      <c r="AI25" s="25">
        <f t="shared" si="10"/>
        <v>0</v>
      </c>
      <c r="AJ25" s="25">
        <f t="shared" si="10"/>
        <v>0</v>
      </c>
      <c r="AK25" s="25">
        <f t="shared" si="10"/>
        <v>0</v>
      </c>
      <c r="AL25" s="25">
        <f t="shared" si="10"/>
        <v>0</v>
      </c>
      <c r="AM25" s="25">
        <f t="shared" si="10"/>
        <v>2350.59</v>
      </c>
      <c r="AN25" s="25">
        <f t="shared" si="10"/>
        <v>0</v>
      </c>
      <c r="AO25" s="25">
        <f t="shared" si="10"/>
        <v>2381.23</v>
      </c>
      <c r="AP25" s="25">
        <f t="shared" si="10"/>
        <v>0</v>
      </c>
      <c r="AQ25" s="25">
        <f t="shared" si="10"/>
        <v>0</v>
      </c>
      <c r="AR25" s="25">
        <f t="shared" si="10"/>
        <v>0</v>
      </c>
      <c r="AS25" s="25">
        <f t="shared" si="10"/>
        <v>0</v>
      </c>
      <c r="AT25" s="25">
        <f t="shared" si="10"/>
        <v>4731.82</v>
      </c>
      <c r="AU25" s="25">
        <f t="shared" si="10"/>
        <v>0</v>
      </c>
      <c r="AV25" s="25">
        <f t="shared" si="10"/>
        <v>0</v>
      </c>
      <c r="AW25" s="25">
        <f t="shared" si="10"/>
        <v>0</v>
      </c>
      <c r="AX25" s="25">
        <f t="shared" si="10"/>
        <v>0</v>
      </c>
      <c r="AY25" s="25">
        <f t="shared" si="10"/>
        <v>0</v>
      </c>
      <c r="AZ25" s="25">
        <f t="shared" si="10"/>
        <v>2350.59</v>
      </c>
      <c r="BA25" s="25">
        <f t="shared" si="10"/>
        <v>0</v>
      </c>
      <c r="BB25" s="25">
        <f t="shared" si="10"/>
        <v>2381.23</v>
      </c>
      <c r="BC25" s="25">
        <f t="shared" si="10"/>
        <v>0</v>
      </c>
      <c r="BD25" s="25">
        <f t="shared" si="10"/>
        <v>0</v>
      </c>
      <c r="BE25" s="25">
        <f t="shared" si="10"/>
        <v>0</v>
      </c>
      <c r="BF25" s="25">
        <f t="shared" si="10"/>
        <v>0</v>
      </c>
      <c r="BG25" s="25">
        <f t="shared" si="10"/>
        <v>4731.82</v>
      </c>
      <c r="BH25" s="28"/>
    </row>
    <row r="26" spans="1:61" s="1" customFormat="1" ht="33.75" x14ac:dyDescent="0.2">
      <c r="A26" s="22" t="s">
        <v>98</v>
      </c>
      <c r="B26" s="20">
        <v>20</v>
      </c>
      <c r="C26" s="21" t="s">
        <v>99</v>
      </c>
      <c r="D26" s="22"/>
      <c r="E26" s="23">
        <v>5000</v>
      </c>
      <c r="F26" s="23">
        <v>0</v>
      </c>
      <c r="G26" s="23">
        <f>SUM(D26:E26)-F26</f>
        <v>5000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5000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f>SUM(H26:S26)</f>
        <v>5000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2350.59</v>
      </c>
      <c r="AA26" s="23">
        <v>0</v>
      </c>
      <c r="AB26" s="23">
        <v>2381.23</v>
      </c>
      <c r="AC26" s="23">
        <v>0</v>
      </c>
      <c r="AD26" s="23">
        <v>0</v>
      </c>
      <c r="AE26" s="23">
        <v>0</v>
      </c>
      <c r="AF26" s="23">
        <v>0</v>
      </c>
      <c r="AG26" s="23">
        <f>SUM(U26:AF26)</f>
        <v>4731.82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2350.59</v>
      </c>
      <c r="AN26" s="23">
        <v>0</v>
      </c>
      <c r="AO26" s="23">
        <v>2381.23</v>
      </c>
      <c r="AP26" s="23">
        <v>0</v>
      </c>
      <c r="AQ26" s="23">
        <v>0</v>
      </c>
      <c r="AR26" s="23">
        <v>0</v>
      </c>
      <c r="AS26" s="23">
        <v>0</v>
      </c>
      <c r="AT26" s="23">
        <f>SUM(AH26:AS26)</f>
        <v>4731.82</v>
      </c>
      <c r="AU26" s="23">
        <v>0</v>
      </c>
      <c r="AV26" s="23">
        <v>0</v>
      </c>
      <c r="AW26" s="23">
        <v>0</v>
      </c>
      <c r="AX26" s="23">
        <v>0</v>
      </c>
      <c r="AY26" s="23">
        <v>0</v>
      </c>
      <c r="AZ26" s="23">
        <v>2350.59</v>
      </c>
      <c r="BA26" s="23">
        <v>0</v>
      </c>
      <c r="BB26" s="23">
        <v>2381.23</v>
      </c>
      <c r="BC26" s="23">
        <v>0</v>
      </c>
      <c r="BD26" s="23">
        <v>0</v>
      </c>
      <c r="BE26" s="23">
        <v>0</v>
      </c>
      <c r="BF26" s="23">
        <v>0</v>
      </c>
      <c r="BG26" s="23">
        <f>SUM(AU26:BF26)</f>
        <v>4731.82</v>
      </c>
      <c r="BH26" s="10"/>
    </row>
    <row r="27" spans="1:61" s="5" customFormat="1" x14ac:dyDescent="0.2">
      <c r="A27" s="8" t="s">
        <v>100</v>
      </c>
      <c r="B27" s="9"/>
      <c r="C27" s="38" t="s">
        <v>101</v>
      </c>
      <c r="D27" s="8">
        <f>+D28</f>
        <v>30000</v>
      </c>
      <c r="E27" s="8">
        <f t="shared" ref="E27:BG28" si="11">+E28</f>
        <v>0</v>
      </c>
      <c r="F27" s="8">
        <f t="shared" si="11"/>
        <v>0</v>
      </c>
      <c r="G27" s="8">
        <f t="shared" si="11"/>
        <v>30000</v>
      </c>
      <c r="H27" s="8">
        <f t="shared" si="11"/>
        <v>0</v>
      </c>
      <c r="I27" s="8">
        <f t="shared" si="11"/>
        <v>0</v>
      </c>
      <c r="J27" s="8">
        <f t="shared" si="11"/>
        <v>0</v>
      </c>
      <c r="K27" s="8">
        <f t="shared" si="11"/>
        <v>0</v>
      </c>
      <c r="L27" s="8">
        <f t="shared" si="11"/>
        <v>0</v>
      </c>
      <c r="M27" s="8">
        <f t="shared" si="11"/>
        <v>0</v>
      </c>
      <c r="N27" s="8">
        <f t="shared" si="11"/>
        <v>0</v>
      </c>
      <c r="O27" s="8">
        <f t="shared" si="11"/>
        <v>0</v>
      </c>
      <c r="P27" s="8">
        <f t="shared" si="11"/>
        <v>0</v>
      </c>
      <c r="Q27" s="8">
        <f t="shared" si="11"/>
        <v>0</v>
      </c>
      <c r="R27" s="8">
        <f t="shared" si="11"/>
        <v>0</v>
      </c>
      <c r="S27" s="8">
        <f t="shared" si="11"/>
        <v>0</v>
      </c>
      <c r="T27" s="8">
        <f t="shared" si="11"/>
        <v>0</v>
      </c>
      <c r="U27" s="8">
        <f t="shared" si="11"/>
        <v>0</v>
      </c>
      <c r="V27" s="8">
        <f t="shared" si="11"/>
        <v>0</v>
      </c>
      <c r="W27" s="8">
        <f t="shared" si="11"/>
        <v>0</v>
      </c>
      <c r="X27" s="8">
        <f t="shared" si="11"/>
        <v>0</v>
      </c>
      <c r="Y27" s="8">
        <f t="shared" si="11"/>
        <v>0</v>
      </c>
      <c r="Z27" s="8">
        <f t="shared" si="11"/>
        <v>0</v>
      </c>
      <c r="AA27" s="8">
        <f t="shared" si="11"/>
        <v>0</v>
      </c>
      <c r="AB27" s="8">
        <f t="shared" si="11"/>
        <v>0</v>
      </c>
      <c r="AC27" s="8">
        <f t="shared" si="11"/>
        <v>0</v>
      </c>
      <c r="AD27" s="8">
        <f t="shared" si="11"/>
        <v>0</v>
      </c>
      <c r="AE27" s="8">
        <f t="shared" si="11"/>
        <v>0</v>
      </c>
      <c r="AF27" s="8">
        <f t="shared" si="11"/>
        <v>0</v>
      </c>
      <c r="AG27" s="8">
        <f t="shared" si="11"/>
        <v>0</v>
      </c>
      <c r="AH27" s="8">
        <f t="shared" si="11"/>
        <v>0</v>
      </c>
      <c r="AI27" s="8">
        <f t="shared" si="11"/>
        <v>0</v>
      </c>
      <c r="AJ27" s="8">
        <f t="shared" si="11"/>
        <v>0</v>
      </c>
      <c r="AK27" s="8">
        <f t="shared" si="11"/>
        <v>0</v>
      </c>
      <c r="AL27" s="8">
        <f t="shared" si="11"/>
        <v>0</v>
      </c>
      <c r="AM27" s="8">
        <f t="shared" si="11"/>
        <v>0</v>
      </c>
      <c r="AN27" s="8">
        <f t="shared" si="11"/>
        <v>0</v>
      </c>
      <c r="AO27" s="8">
        <f t="shared" si="11"/>
        <v>0</v>
      </c>
      <c r="AP27" s="8">
        <f t="shared" si="11"/>
        <v>0</v>
      </c>
      <c r="AQ27" s="8">
        <f t="shared" si="11"/>
        <v>0</v>
      </c>
      <c r="AR27" s="8">
        <f t="shared" si="11"/>
        <v>0</v>
      </c>
      <c r="AS27" s="8">
        <f t="shared" si="11"/>
        <v>0</v>
      </c>
      <c r="AT27" s="8">
        <f t="shared" si="11"/>
        <v>0</v>
      </c>
      <c r="AU27" s="8">
        <f t="shared" si="11"/>
        <v>0</v>
      </c>
      <c r="AV27" s="8">
        <f t="shared" si="11"/>
        <v>0</v>
      </c>
      <c r="AW27" s="8">
        <f t="shared" si="11"/>
        <v>0</v>
      </c>
      <c r="AX27" s="8">
        <f t="shared" si="11"/>
        <v>0</v>
      </c>
      <c r="AY27" s="8">
        <f t="shared" si="11"/>
        <v>0</v>
      </c>
      <c r="AZ27" s="8">
        <f t="shared" si="11"/>
        <v>0</v>
      </c>
      <c r="BA27" s="8">
        <f t="shared" si="11"/>
        <v>0</v>
      </c>
      <c r="BB27" s="8">
        <f t="shared" si="11"/>
        <v>0</v>
      </c>
      <c r="BC27" s="8">
        <f t="shared" si="11"/>
        <v>0</v>
      </c>
      <c r="BD27" s="8">
        <f t="shared" si="11"/>
        <v>0</v>
      </c>
      <c r="BE27" s="8">
        <f t="shared" si="11"/>
        <v>0</v>
      </c>
      <c r="BF27" s="8">
        <f t="shared" si="11"/>
        <v>0</v>
      </c>
      <c r="BG27" s="8">
        <f t="shared" si="11"/>
        <v>0</v>
      </c>
      <c r="BH27" s="39"/>
    </row>
    <row r="28" spans="1:61" s="15" customFormat="1" x14ac:dyDescent="0.2">
      <c r="A28" s="11" t="s">
        <v>102</v>
      </c>
      <c r="B28" s="12">
        <v>20</v>
      </c>
      <c r="C28" s="40" t="s">
        <v>103</v>
      </c>
      <c r="D28" s="8">
        <f>+D29+30000</f>
        <v>30000</v>
      </c>
      <c r="E28" s="11">
        <f t="shared" si="11"/>
        <v>0</v>
      </c>
      <c r="F28" s="11">
        <f t="shared" si="11"/>
        <v>0</v>
      </c>
      <c r="G28" s="11">
        <f>+G29+30000</f>
        <v>30000</v>
      </c>
      <c r="H28" s="11">
        <f t="shared" si="11"/>
        <v>0</v>
      </c>
      <c r="I28" s="11">
        <f t="shared" si="11"/>
        <v>0</v>
      </c>
      <c r="J28" s="11">
        <f t="shared" si="11"/>
        <v>0</v>
      </c>
      <c r="K28" s="11">
        <f t="shared" si="11"/>
        <v>0</v>
      </c>
      <c r="L28" s="11">
        <f t="shared" si="11"/>
        <v>0</v>
      </c>
      <c r="M28" s="11">
        <f t="shared" si="11"/>
        <v>0</v>
      </c>
      <c r="N28" s="11">
        <f t="shared" si="11"/>
        <v>0</v>
      </c>
      <c r="O28" s="11">
        <f t="shared" si="11"/>
        <v>0</v>
      </c>
      <c r="P28" s="11">
        <f t="shared" si="11"/>
        <v>0</v>
      </c>
      <c r="Q28" s="11">
        <f t="shared" si="11"/>
        <v>0</v>
      </c>
      <c r="R28" s="11">
        <f t="shared" si="11"/>
        <v>0</v>
      </c>
      <c r="S28" s="11">
        <f t="shared" si="11"/>
        <v>0</v>
      </c>
      <c r="T28" s="11">
        <f t="shared" si="11"/>
        <v>0</v>
      </c>
      <c r="U28" s="11">
        <f t="shared" si="11"/>
        <v>0</v>
      </c>
      <c r="V28" s="11">
        <f t="shared" si="11"/>
        <v>0</v>
      </c>
      <c r="W28" s="11">
        <f t="shared" si="11"/>
        <v>0</v>
      </c>
      <c r="X28" s="11">
        <f t="shared" si="11"/>
        <v>0</v>
      </c>
      <c r="Y28" s="11">
        <f t="shared" si="11"/>
        <v>0</v>
      </c>
      <c r="Z28" s="11">
        <f t="shared" si="11"/>
        <v>0</v>
      </c>
      <c r="AA28" s="11">
        <f t="shared" si="11"/>
        <v>0</v>
      </c>
      <c r="AB28" s="11">
        <f t="shared" si="11"/>
        <v>0</v>
      </c>
      <c r="AC28" s="11">
        <f t="shared" si="11"/>
        <v>0</v>
      </c>
      <c r="AD28" s="11">
        <f t="shared" si="11"/>
        <v>0</v>
      </c>
      <c r="AE28" s="11">
        <f t="shared" si="11"/>
        <v>0</v>
      </c>
      <c r="AF28" s="11">
        <f t="shared" si="11"/>
        <v>0</v>
      </c>
      <c r="AG28" s="11">
        <f t="shared" si="11"/>
        <v>0</v>
      </c>
      <c r="AH28" s="11">
        <f t="shared" si="11"/>
        <v>0</v>
      </c>
      <c r="AI28" s="11">
        <f t="shared" si="11"/>
        <v>0</v>
      </c>
      <c r="AJ28" s="11">
        <f t="shared" si="11"/>
        <v>0</v>
      </c>
      <c r="AK28" s="11">
        <f t="shared" si="11"/>
        <v>0</v>
      </c>
      <c r="AL28" s="11">
        <f t="shared" si="11"/>
        <v>0</v>
      </c>
      <c r="AM28" s="11">
        <f t="shared" si="11"/>
        <v>0</v>
      </c>
      <c r="AN28" s="11">
        <f t="shared" si="11"/>
        <v>0</v>
      </c>
      <c r="AO28" s="11">
        <f t="shared" si="11"/>
        <v>0</v>
      </c>
      <c r="AP28" s="11">
        <f t="shared" si="11"/>
        <v>0</v>
      </c>
      <c r="AQ28" s="11">
        <f t="shared" si="11"/>
        <v>0</v>
      </c>
      <c r="AR28" s="11">
        <f t="shared" si="11"/>
        <v>0</v>
      </c>
      <c r="AS28" s="11">
        <f t="shared" si="11"/>
        <v>0</v>
      </c>
      <c r="AT28" s="11">
        <f t="shared" si="11"/>
        <v>0</v>
      </c>
      <c r="AU28" s="11">
        <f t="shared" si="11"/>
        <v>0</v>
      </c>
      <c r="AV28" s="11">
        <f t="shared" si="11"/>
        <v>0</v>
      </c>
      <c r="AW28" s="11">
        <f t="shared" si="11"/>
        <v>0</v>
      </c>
      <c r="AX28" s="11">
        <f t="shared" si="11"/>
        <v>0</v>
      </c>
      <c r="AY28" s="11">
        <f t="shared" si="11"/>
        <v>0</v>
      </c>
      <c r="AZ28" s="11">
        <f t="shared" si="11"/>
        <v>0</v>
      </c>
      <c r="BA28" s="11">
        <f t="shared" si="11"/>
        <v>0</v>
      </c>
      <c r="BB28" s="11">
        <f t="shared" si="11"/>
        <v>0</v>
      </c>
      <c r="BC28" s="11">
        <f t="shared" si="11"/>
        <v>0</v>
      </c>
      <c r="BD28" s="11">
        <f t="shared" si="11"/>
        <v>0</v>
      </c>
      <c r="BE28" s="11">
        <f t="shared" si="11"/>
        <v>0</v>
      </c>
      <c r="BF28" s="11">
        <f t="shared" si="11"/>
        <v>0</v>
      </c>
      <c r="BG28" s="11">
        <f t="shared" si="11"/>
        <v>0</v>
      </c>
      <c r="BH28" s="41"/>
    </row>
    <row r="29" spans="1:61" s="18" customFormat="1" ht="11.25" x14ac:dyDescent="0.2">
      <c r="A29" s="16" t="s">
        <v>104</v>
      </c>
      <c r="B29" s="17">
        <v>20</v>
      </c>
      <c r="C29" s="42" t="s">
        <v>105</v>
      </c>
      <c r="D29" s="16">
        <f>SUM(D30:D31)</f>
        <v>0</v>
      </c>
      <c r="E29" s="16">
        <f>SUM(E30:E31)</f>
        <v>0</v>
      </c>
      <c r="F29" s="16">
        <f>SUM(F30:F31)</f>
        <v>0</v>
      </c>
      <c r="G29" s="16">
        <f>SUM(G30:G31)</f>
        <v>0</v>
      </c>
      <c r="H29" s="16">
        <f>SUM(H30:H31)</f>
        <v>0</v>
      </c>
      <c r="I29" s="16">
        <f t="shared" ref="I29:S29" si="12">SUM(I30:I31)</f>
        <v>0</v>
      </c>
      <c r="J29" s="16">
        <f t="shared" si="12"/>
        <v>0</v>
      </c>
      <c r="K29" s="16">
        <f t="shared" si="12"/>
        <v>0</v>
      </c>
      <c r="L29" s="16">
        <f t="shared" si="12"/>
        <v>0</v>
      </c>
      <c r="M29" s="16">
        <f>SUM(M30:M31)</f>
        <v>0</v>
      </c>
      <c r="N29" s="16">
        <f t="shared" si="12"/>
        <v>0</v>
      </c>
      <c r="O29" s="16">
        <f>SUM(O30:O31)</f>
        <v>0</v>
      </c>
      <c r="P29" s="16">
        <f t="shared" si="12"/>
        <v>0</v>
      </c>
      <c r="Q29" s="16">
        <f t="shared" si="12"/>
        <v>0</v>
      </c>
      <c r="R29" s="16">
        <f t="shared" si="12"/>
        <v>0</v>
      </c>
      <c r="S29" s="16">
        <f t="shared" si="12"/>
        <v>0</v>
      </c>
      <c r="T29" s="16">
        <f>SUM(T30:T31)</f>
        <v>0</v>
      </c>
      <c r="U29" s="16">
        <f>SUM(U30:U31)</f>
        <v>0</v>
      </c>
      <c r="V29" s="16">
        <f t="shared" ref="V29:AF29" si="13">SUM(V30:V31)</f>
        <v>0</v>
      </c>
      <c r="W29" s="16">
        <f t="shared" si="13"/>
        <v>0</v>
      </c>
      <c r="X29" s="16">
        <f t="shared" si="13"/>
        <v>0</v>
      </c>
      <c r="Y29" s="16">
        <f t="shared" si="13"/>
        <v>0</v>
      </c>
      <c r="Z29" s="16">
        <f>SUM(Z30:Z31)</f>
        <v>0</v>
      </c>
      <c r="AA29" s="16">
        <f t="shared" si="13"/>
        <v>0</v>
      </c>
      <c r="AB29" s="16">
        <f>SUM(AB30:AB31)</f>
        <v>0</v>
      </c>
      <c r="AC29" s="16">
        <f t="shared" si="13"/>
        <v>0</v>
      </c>
      <c r="AD29" s="16">
        <f t="shared" si="13"/>
        <v>0</v>
      </c>
      <c r="AE29" s="16">
        <f t="shared" si="13"/>
        <v>0</v>
      </c>
      <c r="AF29" s="16">
        <f t="shared" si="13"/>
        <v>0</v>
      </c>
      <c r="AG29" s="16">
        <f>SUM(AG30:AG31)</f>
        <v>0</v>
      </c>
      <c r="AH29" s="16">
        <f>SUM(AH30:AH31)</f>
        <v>0</v>
      </c>
      <c r="AI29" s="16">
        <f t="shared" ref="AI29:AS29" si="14">SUM(AI30:AI31)</f>
        <v>0</v>
      </c>
      <c r="AJ29" s="16">
        <f t="shared" si="14"/>
        <v>0</v>
      </c>
      <c r="AK29" s="16">
        <f t="shared" si="14"/>
        <v>0</v>
      </c>
      <c r="AL29" s="16">
        <f t="shared" si="14"/>
        <v>0</v>
      </c>
      <c r="AM29" s="16">
        <f>SUM(AM30:AM31)</f>
        <v>0</v>
      </c>
      <c r="AN29" s="16">
        <f t="shared" si="14"/>
        <v>0</v>
      </c>
      <c r="AO29" s="16">
        <f>SUM(AO30:AO31)</f>
        <v>0</v>
      </c>
      <c r="AP29" s="16">
        <f t="shared" si="14"/>
        <v>0</v>
      </c>
      <c r="AQ29" s="16">
        <f t="shared" si="14"/>
        <v>0</v>
      </c>
      <c r="AR29" s="16">
        <f t="shared" si="14"/>
        <v>0</v>
      </c>
      <c r="AS29" s="16">
        <f t="shared" si="14"/>
        <v>0</v>
      </c>
      <c r="AT29" s="16">
        <f>SUM(AT30:AT31)</f>
        <v>0</v>
      </c>
      <c r="AU29" s="16">
        <f>SUM(AU30:AU31)</f>
        <v>0</v>
      </c>
      <c r="AV29" s="16">
        <f t="shared" ref="AV29:BF29" si="15">SUM(AV30:AV31)</f>
        <v>0</v>
      </c>
      <c r="AW29" s="16">
        <f t="shared" si="15"/>
        <v>0</v>
      </c>
      <c r="AX29" s="16">
        <f t="shared" si="15"/>
        <v>0</v>
      </c>
      <c r="AY29" s="16">
        <f t="shared" si="15"/>
        <v>0</v>
      </c>
      <c r="AZ29" s="16">
        <f>SUM(AZ30:AZ31)</f>
        <v>0</v>
      </c>
      <c r="BA29" s="16">
        <f t="shared" si="15"/>
        <v>0</v>
      </c>
      <c r="BB29" s="16">
        <f>SUM(BB30:BB31)</f>
        <v>0</v>
      </c>
      <c r="BC29" s="16">
        <f t="shared" si="15"/>
        <v>0</v>
      </c>
      <c r="BD29" s="16">
        <f t="shared" si="15"/>
        <v>0</v>
      </c>
      <c r="BE29" s="16">
        <f t="shared" si="15"/>
        <v>0</v>
      </c>
      <c r="BF29" s="16">
        <f t="shared" si="15"/>
        <v>0</v>
      </c>
      <c r="BG29" s="16">
        <f>SUM(BG30:BG31)</f>
        <v>0</v>
      </c>
      <c r="BH29" s="43"/>
    </row>
    <row r="30" spans="1:61" s="1" customFormat="1" ht="11.25" x14ac:dyDescent="0.2">
      <c r="A30" s="23" t="s">
        <v>106</v>
      </c>
      <c r="B30" s="33">
        <v>20</v>
      </c>
      <c r="C30" s="44" t="s">
        <v>107</v>
      </c>
      <c r="D30" s="23"/>
      <c r="E30" s="23">
        <v>0</v>
      </c>
      <c r="F30" s="23">
        <v>0</v>
      </c>
      <c r="G30" s="23">
        <f>SUM(D30:E30)-F30</f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f>SUM(H30:S30)</f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f>SUM(U30:AF30)</f>
        <v>0</v>
      </c>
      <c r="AH30" s="23">
        <v>0</v>
      </c>
      <c r="AI30" s="23">
        <v>0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0</v>
      </c>
      <c r="AR30" s="23">
        <v>0</v>
      </c>
      <c r="AS30" s="23">
        <v>0</v>
      </c>
      <c r="AT30" s="23">
        <f>SUM(AH30:AS30)</f>
        <v>0</v>
      </c>
      <c r="AU30" s="23">
        <v>0</v>
      </c>
      <c r="AV30" s="23">
        <v>0</v>
      </c>
      <c r="AW30" s="23">
        <v>0</v>
      </c>
      <c r="AX30" s="23">
        <v>0</v>
      </c>
      <c r="AY30" s="23">
        <v>0</v>
      </c>
      <c r="AZ30" s="23">
        <v>0</v>
      </c>
      <c r="BA30" s="23">
        <v>0</v>
      </c>
      <c r="BB30" s="23">
        <v>0</v>
      </c>
      <c r="BC30" s="23">
        <v>0</v>
      </c>
      <c r="BD30" s="23">
        <v>0</v>
      </c>
      <c r="BE30" s="23">
        <v>0</v>
      </c>
      <c r="BF30" s="23">
        <v>0</v>
      </c>
      <c r="BG30" s="23">
        <f>SUM(AU30:BF30)</f>
        <v>0</v>
      </c>
      <c r="BH30" s="10"/>
    </row>
    <row r="31" spans="1:61" s="1" customFormat="1" ht="11.25" x14ac:dyDescent="0.2">
      <c r="A31" s="35" t="s">
        <v>108</v>
      </c>
      <c r="B31" s="36">
        <v>20</v>
      </c>
      <c r="C31" s="45" t="s">
        <v>109</v>
      </c>
      <c r="D31" s="35">
        <v>0</v>
      </c>
      <c r="E31" s="23">
        <v>0</v>
      </c>
      <c r="F31" s="23">
        <v>0</v>
      </c>
      <c r="G31" s="23">
        <f>SUM(D31:E31)-F31</f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f>SUM(H31:S31)</f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f>SUM(U31:AF31)</f>
        <v>0</v>
      </c>
      <c r="AH31" s="23">
        <v>0</v>
      </c>
      <c r="AI31" s="23">
        <v>0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 s="23">
        <v>0</v>
      </c>
      <c r="AT31" s="23">
        <f>SUM(AH31:AS31)</f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0</v>
      </c>
      <c r="BA31" s="23">
        <v>0</v>
      </c>
      <c r="BB31" s="23">
        <v>0</v>
      </c>
      <c r="BC31" s="23">
        <v>0</v>
      </c>
      <c r="BD31" s="23">
        <v>0</v>
      </c>
      <c r="BE31" s="23">
        <v>0</v>
      </c>
      <c r="BF31" s="23">
        <v>0</v>
      </c>
      <c r="BG31" s="23">
        <f>SUM(AU31:BF31)</f>
        <v>0</v>
      </c>
      <c r="BH31" s="10"/>
    </row>
    <row r="32" spans="1:61" s="5" customFormat="1" ht="25.5" x14ac:dyDescent="0.2">
      <c r="A32" s="8" t="s">
        <v>110</v>
      </c>
      <c r="B32" s="9"/>
      <c r="C32" s="8" t="s">
        <v>111</v>
      </c>
      <c r="D32" s="8">
        <f t="shared" ref="D32:BG32" si="16">+D33+D39+D40</f>
        <v>110000</v>
      </c>
      <c r="E32" s="8">
        <f t="shared" si="16"/>
        <v>7064</v>
      </c>
      <c r="F32" s="8">
        <f t="shared" si="16"/>
        <v>0</v>
      </c>
      <c r="G32" s="8">
        <f t="shared" si="16"/>
        <v>117064</v>
      </c>
      <c r="H32" s="8">
        <f t="shared" si="16"/>
        <v>0</v>
      </c>
      <c r="I32" s="8">
        <f t="shared" si="16"/>
        <v>0</v>
      </c>
      <c r="J32" s="8">
        <f t="shared" si="16"/>
        <v>0</v>
      </c>
      <c r="K32" s="8">
        <f t="shared" si="16"/>
        <v>0</v>
      </c>
      <c r="L32" s="8">
        <f t="shared" si="16"/>
        <v>0</v>
      </c>
      <c r="M32" s="8">
        <f t="shared" si="16"/>
        <v>0</v>
      </c>
      <c r="N32" s="8">
        <f t="shared" si="16"/>
        <v>0</v>
      </c>
      <c r="O32" s="8">
        <f t="shared" si="16"/>
        <v>0</v>
      </c>
      <c r="P32" s="8">
        <f t="shared" si="16"/>
        <v>0</v>
      </c>
      <c r="Q32" s="8">
        <f t="shared" si="16"/>
        <v>0</v>
      </c>
      <c r="R32" s="8">
        <f t="shared" si="16"/>
        <v>0</v>
      </c>
      <c r="S32" s="8">
        <f t="shared" si="16"/>
        <v>0</v>
      </c>
      <c r="T32" s="8">
        <f t="shared" si="16"/>
        <v>0</v>
      </c>
      <c r="U32" s="8">
        <f t="shared" si="16"/>
        <v>0</v>
      </c>
      <c r="V32" s="8">
        <f t="shared" si="16"/>
        <v>0</v>
      </c>
      <c r="W32" s="8">
        <f t="shared" si="16"/>
        <v>0</v>
      </c>
      <c r="X32" s="8">
        <f t="shared" si="16"/>
        <v>0</v>
      </c>
      <c r="Y32" s="8">
        <f t="shared" si="16"/>
        <v>0</v>
      </c>
      <c r="Z32" s="8">
        <f t="shared" si="16"/>
        <v>0</v>
      </c>
      <c r="AA32" s="8">
        <f t="shared" si="16"/>
        <v>0</v>
      </c>
      <c r="AB32" s="8">
        <f t="shared" si="16"/>
        <v>0</v>
      </c>
      <c r="AC32" s="8">
        <f t="shared" si="16"/>
        <v>0</v>
      </c>
      <c r="AD32" s="8">
        <f t="shared" si="16"/>
        <v>0</v>
      </c>
      <c r="AE32" s="8">
        <f t="shared" si="16"/>
        <v>0</v>
      </c>
      <c r="AF32" s="8">
        <f t="shared" si="16"/>
        <v>0</v>
      </c>
      <c r="AG32" s="8">
        <f t="shared" si="16"/>
        <v>0</v>
      </c>
      <c r="AH32" s="8">
        <f t="shared" si="16"/>
        <v>0</v>
      </c>
      <c r="AI32" s="8">
        <f t="shared" si="16"/>
        <v>0</v>
      </c>
      <c r="AJ32" s="8">
        <f t="shared" si="16"/>
        <v>0</v>
      </c>
      <c r="AK32" s="8">
        <f t="shared" si="16"/>
        <v>0</v>
      </c>
      <c r="AL32" s="8">
        <f t="shared" si="16"/>
        <v>0</v>
      </c>
      <c r="AM32" s="8">
        <f t="shared" si="16"/>
        <v>0</v>
      </c>
      <c r="AN32" s="8">
        <f t="shared" si="16"/>
        <v>0</v>
      </c>
      <c r="AO32" s="8">
        <f t="shared" si="16"/>
        <v>0</v>
      </c>
      <c r="AP32" s="8">
        <f t="shared" si="16"/>
        <v>0</v>
      </c>
      <c r="AQ32" s="8">
        <f t="shared" si="16"/>
        <v>0</v>
      </c>
      <c r="AR32" s="8">
        <f t="shared" si="16"/>
        <v>0</v>
      </c>
      <c r="AS32" s="8">
        <f t="shared" si="16"/>
        <v>0</v>
      </c>
      <c r="AT32" s="8">
        <f t="shared" si="16"/>
        <v>0</v>
      </c>
      <c r="AU32" s="8">
        <f t="shared" si="16"/>
        <v>0</v>
      </c>
      <c r="AV32" s="8">
        <f t="shared" si="16"/>
        <v>0</v>
      </c>
      <c r="AW32" s="8">
        <f t="shared" si="16"/>
        <v>0</v>
      </c>
      <c r="AX32" s="8">
        <f t="shared" si="16"/>
        <v>0</v>
      </c>
      <c r="AY32" s="8">
        <f t="shared" si="16"/>
        <v>0</v>
      </c>
      <c r="AZ32" s="8">
        <f t="shared" si="16"/>
        <v>0</v>
      </c>
      <c r="BA32" s="8">
        <f t="shared" si="16"/>
        <v>0</v>
      </c>
      <c r="BB32" s="8">
        <f t="shared" si="16"/>
        <v>0</v>
      </c>
      <c r="BC32" s="8">
        <f t="shared" si="16"/>
        <v>0</v>
      </c>
      <c r="BD32" s="8">
        <f t="shared" si="16"/>
        <v>0</v>
      </c>
      <c r="BE32" s="8">
        <f t="shared" si="16"/>
        <v>0</v>
      </c>
      <c r="BF32" s="8">
        <f t="shared" si="16"/>
        <v>0</v>
      </c>
      <c r="BG32" s="8">
        <f t="shared" si="16"/>
        <v>0</v>
      </c>
      <c r="BH32" s="46"/>
      <c r="BI32" s="2"/>
    </row>
    <row r="33" spans="1:64" s="15" customFormat="1" ht="12" x14ac:dyDescent="0.2">
      <c r="A33" s="11" t="s">
        <v>112</v>
      </c>
      <c r="B33" s="12"/>
      <c r="C33" s="40" t="s">
        <v>113</v>
      </c>
      <c r="D33" s="16">
        <f>+D34</f>
        <v>0</v>
      </c>
      <c r="E33" s="16">
        <f>+E34</f>
        <v>7064</v>
      </c>
      <c r="F33" s="11">
        <f t="shared" ref="F33:BG33" si="17">+F34</f>
        <v>0</v>
      </c>
      <c r="G33" s="11">
        <f>+G34</f>
        <v>7064</v>
      </c>
      <c r="H33" s="11">
        <f t="shared" si="17"/>
        <v>0</v>
      </c>
      <c r="I33" s="11">
        <f t="shared" si="17"/>
        <v>0</v>
      </c>
      <c r="J33" s="11">
        <f t="shared" si="17"/>
        <v>0</v>
      </c>
      <c r="K33" s="11">
        <f t="shared" si="17"/>
        <v>0</v>
      </c>
      <c r="L33" s="11">
        <f t="shared" si="17"/>
        <v>0</v>
      </c>
      <c r="M33" s="11">
        <f t="shared" si="17"/>
        <v>0</v>
      </c>
      <c r="N33" s="11">
        <f t="shared" si="17"/>
        <v>0</v>
      </c>
      <c r="O33" s="11">
        <f t="shared" si="17"/>
        <v>0</v>
      </c>
      <c r="P33" s="11">
        <f t="shared" si="17"/>
        <v>0</v>
      </c>
      <c r="Q33" s="11">
        <f t="shared" si="17"/>
        <v>0</v>
      </c>
      <c r="R33" s="11">
        <f t="shared" si="17"/>
        <v>0</v>
      </c>
      <c r="S33" s="11">
        <f t="shared" si="17"/>
        <v>0</v>
      </c>
      <c r="T33" s="11">
        <f t="shared" si="17"/>
        <v>0</v>
      </c>
      <c r="U33" s="11">
        <f t="shared" si="17"/>
        <v>0</v>
      </c>
      <c r="V33" s="11">
        <f t="shared" si="17"/>
        <v>0</v>
      </c>
      <c r="W33" s="11">
        <f t="shared" si="17"/>
        <v>0</v>
      </c>
      <c r="X33" s="11">
        <f t="shared" si="17"/>
        <v>0</v>
      </c>
      <c r="Y33" s="11">
        <f t="shared" si="17"/>
        <v>0</v>
      </c>
      <c r="Z33" s="11">
        <f t="shared" si="17"/>
        <v>0</v>
      </c>
      <c r="AA33" s="11">
        <f t="shared" si="17"/>
        <v>0</v>
      </c>
      <c r="AB33" s="11">
        <f t="shared" si="17"/>
        <v>0</v>
      </c>
      <c r="AC33" s="11">
        <f t="shared" si="17"/>
        <v>0</v>
      </c>
      <c r="AD33" s="11">
        <f t="shared" si="17"/>
        <v>0</v>
      </c>
      <c r="AE33" s="11">
        <f t="shared" si="17"/>
        <v>0</v>
      </c>
      <c r="AF33" s="11">
        <f t="shared" si="17"/>
        <v>0</v>
      </c>
      <c r="AG33" s="11">
        <f t="shared" si="17"/>
        <v>0</v>
      </c>
      <c r="AH33" s="11">
        <f t="shared" si="17"/>
        <v>0</v>
      </c>
      <c r="AI33" s="11">
        <f t="shared" si="17"/>
        <v>0</v>
      </c>
      <c r="AJ33" s="11">
        <f t="shared" si="17"/>
        <v>0</v>
      </c>
      <c r="AK33" s="11">
        <f t="shared" si="17"/>
        <v>0</v>
      </c>
      <c r="AL33" s="11">
        <f t="shared" si="17"/>
        <v>0</v>
      </c>
      <c r="AM33" s="11">
        <f t="shared" si="17"/>
        <v>0</v>
      </c>
      <c r="AN33" s="11">
        <f t="shared" si="17"/>
        <v>0</v>
      </c>
      <c r="AO33" s="11">
        <f t="shared" si="17"/>
        <v>0</v>
      </c>
      <c r="AP33" s="11">
        <f t="shared" si="17"/>
        <v>0</v>
      </c>
      <c r="AQ33" s="11">
        <f t="shared" si="17"/>
        <v>0</v>
      </c>
      <c r="AR33" s="11">
        <f t="shared" si="17"/>
        <v>0</v>
      </c>
      <c r="AS33" s="11">
        <f t="shared" si="17"/>
        <v>0</v>
      </c>
      <c r="AT33" s="11">
        <f t="shared" si="17"/>
        <v>0</v>
      </c>
      <c r="AU33" s="11">
        <f t="shared" si="17"/>
        <v>0</v>
      </c>
      <c r="AV33" s="11">
        <f t="shared" si="17"/>
        <v>0</v>
      </c>
      <c r="AW33" s="11">
        <f t="shared" si="17"/>
        <v>0</v>
      </c>
      <c r="AX33" s="11">
        <f t="shared" si="17"/>
        <v>0</v>
      </c>
      <c r="AY33" s="11">
        <f t="shared" si="17"/>
        <v>0</v>
      </c>
      <c r="AZ33" s="11">
        <f t="shared" si="17"/>
        <v>0</v>
      </c>
      <c r="BA33" s="11">
        <f t="shared" si="17"/>
        <v>0</v>
      </c>
      <c r="BB33" s="11">
        <f t="shared" si="17"/>
        <v>0</v>
      </c>
      <c r="BC33" s="11">
        <f t="shared" si="17"/>
        <v>0</v>
      </c>
      <c r="BD33" s="11">
        <f t="shared" si="17"/>
        <v>0</v>
      </c>
      <c r="BE33" s="11">
        <f t="shared" si="17"/>
        <v>0</v>
      </c>
      <c r="BF33" s="11">
        <f t="shared" si="17"/>
        <v>0</v>
      </c>
      <c r="BG33" s="11">
        <f t="shared" si="17"/>
        <v>0</v>
      </c>
      <c r="BH33" s="13"/>
      <c r="BI33" s="14"/>
    </row>
    <row r="34" spans="1:64" s="18" customFormat="1" ht="11.25" x14ac:dyDescent="0.2">
      <c r="A34" s="16" t="s">
        <v>114</v>
      </c>
      <c r="B34" s="17"/>
      <c r="C34" s="42" t="s">
        <v>115</v>
      </c>
      <c r="D34" s="16">
        <f>SUM(D35:D38)</f>
        <v>0</v>
      </c>
      <c r="E34" s="16">
        <f>SUM(E35:E38)</f>
        <v>7064</v>
      </c>
      <c r="F34" s="16">
        <f>SUM(F35:F38)</f>
        <v>0</v>
      </c>
      <c r="G34" s="16">
        <f>SUM(G35:G38)</f>
        <v>7064</v>
      </c>
      <c r="H34" s="16">
        <f>SUM(H35:H38)</f>
        <v>0</v>
      </c>
      <c r="I34" s="16">
        <f t="shared" ref="I34:S34" si="18">SUM(I35:I38)</f>
        <v>0</v>
      </c>
      <c r="J34" s="16">
        <f t="shared" si="18"/>
        <v>0</v>
      </c>
      <c r="K34" s="16">
        <f t="shared" si="18"/>
        <v>0</v>
      </c>
      <c r="L34" s="16">
        <f t="shared" si="18"/>
        <v>0</v>
      </c>
      <c r="M34" s="16">
        <f>SUM(M35:M38)</f>
        <v>0</v>
      </c>
      <c r="N34" s="16">
        <f t="shared" si="18"/>
        <v>0</v>
      </c>
      <c r="O34" s="16">
        <f>SUM(O35:O38)</f>
        <v>0</v>
      </c>
      <c r="P34" s="16">
        <f t="shared" si="18"/>
        <v>0</v>
      </c>
      <c r="Q34" s="16">
        <f t="shared" si="18"/>
        <v>0</v>
      </c>
      <c r="R34" s="16">
        <f t="shared" si="18"/>
        <v>0</v>
      </c>
      <c r="S34" s="16">
        <f t="shared" si="18"/>
        <v>0</v>
      </c>
      <c r="T34" s="16">
        <f>SUM(T35:T38)</f>
        <v>0</v>
      </c>
      <c r="U34" s="16">
        <f>SUM(U35:U38)</f>
        <v>0</v>
      </c>
      <c r="V34" s="16">
        <f t="shared" ref="V34:AF34" si="19">SUM(V35:V38)</f>
        <v>0</v>
      </c>
      <c r="W34" s="16">
        <f t="shared" si="19"/>
        <v>0</v>
      </c>
      <c r="X34" s="16">
        <f t="shared" si="19"/>
        <v>0</v>
      </c>
      <c r="Y34" s="16">
        <f t="shared" si="19"/>
        <v>0</v>
      </c>
      <c r="Z34" s="16">
        <f>SUM(Z35:Z38)</f>
        <v>0</v>
      </c>
      <c r="AA34" s="16">
        <f>SUM(AA35:AA38)</f>
        <v>0</v>
      </c>
      <c r="AB34" s="16">
        <f>SUM(AB35:AB38)</f>
        <v>0</v>
      </c>
      <c r="AC34" s="16">
        <f t="shared" si="19"/>
        <v>0</v>
      </c>
      <c r="AD34" s="16">
        <f t="shared" si="19"/>
        <v>0</v>
      </c>
      <c r="AE34" s="16">
        <f t="shared" si="19"/>
        <v>0</v>
      </c>
      <c r="AF34" s="16">
        <f t="shared" si="19"/>
        <v>0</v>
      </c>
      <c r="AG34" s="16">
        <f>SUM(AG35:AG38)</f>
        <v>0</v>
      </c>
      <c r="AH34" s="16">
        <f>SUM(AH35:AH38)</f>
        <v>0</v>
      </c>
      <c r="AI34" s="16">
        <f t="shared" ref="AI34:AS34" si="20">SUM(AI35:AI38)</f>
        <v>0</v>
      </c>
      <c r="AJ34" s="16">
        <f t="shared" si="20"/>
        <v>0</v>
      </c>
      <c r="AK34" s="16">
        <f t="shared" si="20"/>
        <v>0</v>
      </c>
      <c r="AL34" s="16">
        <f t="shared" si="20"/>
        <v>0</v>
      </c>
      <c r="AM34" s="16">
        <f>SUM(AM35:AM38)</f>
        <v>0</v>
      </c>
      <c r="AN34" s="16">
        <f t="shared" si="20"/>
        <v>0</v>
      </c>
      <c r="AO34" s="16">
        <f>SUM(AO35:AO38)</f>
        <v>0</v>
      </c>
      <c r="AP34" s="16">
        <f t="shared" si="20"/>
        <v>0</v>
      </c>
      <c r="AQ34" s="16">
        <f t="shared" si="20"/>
        <v>0</v>
      </c>
      <c r="AR34" s="16">
        <f t="shared" si="20"/>
        <v>0</v>
      </c>
      <c r="AS34" s="16">
        <f t="shared" si="20"/>
        <v>0</v>
      </c>
      <c r="AT34" s="16">
        <f>SUM(AT35:AT38)</f>
        <v>0</v>
      </c>
      <c r="AU34" s="16">
        <f>SUM(AU35:AU38)</f>
        <v>0</v>
      </c>
      <c r="AV34" s="16">
        <f t="shared" ref="AV34:BF34" si="21">SUM(AV35:AV38)</f>
        <v>0</v>
      </c>
      <c r="AW34" s="16">
        <f t="shared" si="21"/>
        <v>0</v>
      </c>
      <c r="AX34" s="16">
        <f t="shared" si="21"/>
        <v>0</v>
      </c>
      <c r="AY34" s="16">
        <f t="shared" si="21"/>
        <v>0</v>
      </c>
      <c r="AZ34" s="16">
        <f>SUM(AZ35:AZ38)</f>
        <v>0</v>
      </c>
      <c r="BA34" s="16">
        <f t="shared" si="21"/>
        <v>0</v>
      </c>
      <c r="BB34" s="16">
        <f>SUM(BB35:BB38)</f>
        <v>0</v>
      </c>
      <c r="BC34" s="16">
        <f t="shared" si="21"/>
        <v>0</v>
      </c>
      <c r="BD34" s="16">
        <f t="shared" si="21"/>
        <v>0</v>
      </c>
      <c r="BE34" s="16">
        <f t="shared" si="21"/>
        <v>0</v>
      </c>
      <c r="BF34" s="16">
        <f t="shared" si="21"/>
        <v>0</v>
      </c>
      <c r="BG34" s="16">
        <f>SUM(BG35:BG38)</f>
        <v>0</v>
      </c>
      <c r="BH34" s="10"/>
      <c r="BI34" s="1"/>
    </row>
    <row r="35" spans="1:64" s="1" customFormat="1" ht="11.25" x14ac:dyDescent="0.2">
      <c r="A35" s="30" t="s">
        <v>116</v>
      </c>
      <c r="B35" s="31">
        <v>20</v>
      </c>
      <c r="C35" s="47" t="s">
        <v>117</v>
      </c>
      <c r="D35" s="30"/>
      <c r="E35" s="23">
        <v>0</v>
      </c>
      <c r="F35" s="23">
        <v>0</v>
      </c>
      <c r="G35" s="23">
        <f>SUM(D35:E35)-F35</f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f>SUM(H35:S35)</f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f>SUM(U35:AF35)</f>
        <v>0</v>
      </c>
      <c r="AH35" s="23">
        <v>0</v>
      </c>
      <c r="AI35" s="23">
        <v>0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3">
        <v>0</v>
      </c>
      <c r="AR35" s="23">
        <v>0</v>
      </c>
      <c r="AS35" s="23">
        <v>0</v>
      </c>
      <c r="AT35" s="23">
        <f>SUM(AH35:AS35)</f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0</v>
      </c>
      <c r="AZ35" s="23">
        <v>0</v>
      </c>
      <c r="BA35" s="23">
        <v>0</v>
      </c>
      <c r="BB35" s="23">
        <v>0</v>
      </c>
      <c r="BC35" s="23">
        <v>0</v>
      </c>
      <c r="BD35" s="23">
        <v>0</v>
      </c>
      <c r="BE35" s="23">
        <v>0</v>
      </c>
      <c r="BF35" s="23">
        <v>0</v>
      </c>
      <c r="BG35" s="23">
        <f>SUM(AU35:BF35)</f>
        <v>0</v>
      </c>
      <c r="BH35" s="10"/>
    </row>
    <row r="36" spans="1:64" s="1" customFormat="1" ht="11.25" x14ac:dyDescent="0.2">
      <c r="A36" s="35" t="s">
        <v>118</v>
      </c>
      <c r="B36" s="36">
        <v>20</v>
      </c>
      <c r="C36" s="45" t="s">
        <v>119</v>
      </c>
      <c r="D36" s="35"/>
      <c r="E36" s="23">
        <v>5064</v>
      </c>
      <c r="F36" s="23">
        <v>0</v>
      </c>
      <c r="G36" s="23">
        <f>SUM(D36:E36)-F36</f>
        <v>5064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f>SUM(H36:S36)</f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0</v>
      </c>
      <c r="AG36" s="23">
        <f>SUM(U36:AF36)</f>
        <v>0</v>
      </c>
      <c r="AH36" s="23">
        <v>0</v>
      </c>
      <c r="AI36" s="23">
        <v>0</v>
      </c>
      <c r="AJ36" s="23">
        <v>0</v>
      </c>
      <c r="AK36" s="23">
        <v>0</v>
      </c>
      <c r="AL36" s="23">
        <v>0</v>
      </c>
      <c r="AM36" s="23">
        <v>0</v>
      </c>
      <c r="AN36" s="23">
        <v>0</v>
      </c>
      <c r="AO36" s="23">
        <v>0</v>
      </c>
      <c r="AP36" s="23">
        <v>0</v>
      </c>
      <c r="AQ36" s="23">
        <v>0</v>
      </c>
      <c r="AR36" s="23">
        <v>0</v>
      </c>
      <c r="AS36" s="23">
        <v>0</v>
      </c>
      <c r="AT36" s="23">
        <f>SUM(AH36:AS36)</f>
        <v>0</v>
      </c>
      <c r="AU36" s="23">
        <v>0</v>
      </c>
      <c r="AV36" s="23">
        <v>0</v>
      </c>
      <c r="AW36" s="23">
        <v>0</v>
      </c>
      <c r="AX36" s="23">
        <v>0</v>
      </c>
      <c r="AY36" s="23">
        <v>0</v>
      </c>
      <c r="AZ36" s="23">
        <v>0</v>
      </c>
      <c r="BA36" s="23">
        <v>0</v>
      </c>
      <c r="BB36" s="23">
        <v>0</v>
      </c>
      <c r="BC36" s="23">
        <v>0</v>
      </c>
      <c r="BD36" s="23">
        <v>0</v>
      </c>
      <c r="BE36" s="23">
        <v>0</v>
      </c>
      <c r="BF36" s="23">
        <v>0</v>
      </c>
      <c r="BG36" s="23">
        <f>SUM(AU36:BF36)</f>
        <v>0</v>
      </c>
      <c r="BH36" s="10"/>
    </row>
    <row r="37" spans="1:64" s="1" customFormat="1" ht="11.25" x14ac:dyDescent="0.2">
      <c r="A37" s="35" t="s">
        <v>118</v>
      </c>
      <c r="B37" s="20">
        <v>21</v>
      </c>
      <c r="C37" s="45" t="s">
        <v>119</v>
      </c>
      <c r="D37" s="48"/>
      <c r="E37" s="23">
        <v>2000</v>
      </c>
      <c r="F37" s="23">
        <v>0</v>
      </c>
      <c r="G37" s="23">
        <f>SUM(D37:E37)-F37</f>
        <v>2000</v>
      </c>
      <c r="H37" s="22"/>
      <c r="I37" s="22"/>
      <c r="J37" s="22"/>
      <c r="K37" s="22"/>
      <c r="L37" s="22"/>
      <c r="M37" s="22"/>
      <c r="N37" s="22"/>
      <c r="O37" s="23">
        <v>0</v>
      </c>
      <c r="P37" s="22"/>
      <c r="Q37" s="22"/>
      <c r="R37" s="22"/>
      <c r="S37" s="22"/>
      <c r="T37" s="23">
        <f>SUM(H37:S37)</f>
        <v>0</v>
      </c>
      <c r="U37" s="22"/>
      <c r="V37" s="22"/>
      <c r="W37" s="22"/>
      <c r="X37" s="22"/>
      <c r="Y37" s="22"/>
      <c r="Z37" s="22"/>
      <c r="AA37" s="22"/>
      <c r="AB37" s="23">
        <v>0</v>
      </c>
      <c r="AC37" s="23">
        <v>0</v>
      </c>
      <c r="AD37" s="22"/>
      <c r="AE37" s="22"/>
      <c r="AF37" s="22"/>
      <c r="AG37" s="23">
        <f>SUM(U37:AF37)</f>
        <v>0</v>
      </c>
      <c r="AH37" s="22"/>
      <c r="AI37" s="22"/>
      <c r="AJ37" s="22"/>
      <c r="AK37" s="22"/>
      <c r="AL37" s="22"/>
      <c r="AM37" s="22"/>
      <c r="AN37" s="22"/>
      <c r="AO37" s="23">
        <v>0</v>
      </c>
      <c r="AP37" s="22"/>
      <c r="AQ37" s="22"/>
      <c r="AR37" s="22"/>
      <c r="AS37" s="22"/>
      <c r="AT37" s="23">
        <f>SUM(AH37:AS37)</f>
        <v>0</v>
      </c>
      <c r="AU37" s="22"/>
      <c r="AV37" s="22"/>
      <c r="AW37" s="22"/>
      <c r="AX37" s="22"/>
      <c r="AY37" s="22"/>
      <c r="AZ37" s="22"/>
      <c r="BA37" s="22"/>
      <c r="BB37" s="23">
        <v>0</v>
      </c>
      <c r="BC37" s="23">
        <v>0</v>
      </c>
      <c r="BD37" s="23">
        <v>0</v>
      </c>
      <c r="BE37" s="23">
        <v>0</v>
      </c>
      <c r="BF37" s="23">
        <v>0</v>
      </c>
      <c r="BG37" s="23">
        <f>SUM(AU37:BF37)</f>
        <v>0</v>
      </c>
      <c r="BH37" s="10"/>
    </row>
    <row r="38" spans="1:64" s="1" customFormat="1" ht="11.25" x14ac:dyDescent="0.2">
      <c r="A38" s="48" t="s">
        <v>120</v>
      </c>
      <c r="B38" s="49">
        <v>20</v>
      </c>
      <c r="C38" s="50" t="s">
        <v>121</v>
      </c>
      <c r="D38" s="48"/>
      <c r="E38" s="23">
        <v>0</v>
      </c>
      <c r="F38" s="23">
        <v>0</v>
      </c>
      <c r="G38" s="23">
        <f>SUM(D38:E38)-F38</f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f>SUM(H38:S38)</f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23">
        <v>0</v>
      </c>
      <c r="AD38" s="48">
        <v>0</v>
      </c>
      <c r="AE38" s="48">
        <v>0</v>
      </c>
      <c r="AF38" s="48">
        <v>0</v>
      </c>
      <c r="AG38" s="23">
        <f>SUM(U38:AF38)</f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0</v>
      </c>
      <c r="AT38" s="23">
        <f>SUM(AH38:AS38)</f>
        <v>0</v>
      </c>
      <c r="AU38" s="48">
        <v>0</v>
      </c>
      <c r="AV38" s="48">
        <v>0</v>
      </c>
      <c r="AW38" s="48">
        <v>0</v>
      </c>
      <c r="AX38" s="48">
        <v>0</v>
      </c>
      <c r="AY38" s="48">
        <v>0</v>
      </c>
      <c r="AZ38" s="48">
        <v>0</v>
      </c>
      <c r="BA38" s="48">
        <v>0</v>
      </c>
      <c r="BB38" s="23">
        <v>0</v>
      </c>
      <c r="BC38" s="23">
        <v>0</v>
      </c>
      <c r="BD38" s="23">
        <v>0</v>
      </c>
      <c r="BE38" s="23">
        <v>0</v>
      </c>
      <c r="BF38" s="23">
        <v>0</v>
      </c>
      <c r="BG38" s="23">
        <f>SUM(AU38:BF38)</f>
        <v>0</v>
      </c>
      <c r="BH38" s="10"/>
    </row>
    <row r="39" spans="1:64" s="15" customFormat="1" ht="12" x14ac:dyDescent="0.2">
      <c r="A39" s="11" t="s">
        <v>122</v>
      </c>
      <c r="B39" s="12">
        <v>21</v>
      </c>
      <c r="C39" s="40" t="s">
        <v>123</v>
      </c>
      <c r="D39" s="11">
        <v>0</v>
      </c>
      <c r="E39" s="11">
        <v>0</v>
      </c>
      <c r="F39" s="11">
        <v>0</v>
      </c>
      <c r="G39" s="11">
        <f>SUM(D39:E39)-F39</f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f>SUM(H39:S39)</f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f>SUM(U39:AF39)</f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f>SUM(AH39:AS39)</f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C39" s="11">
        <v>0</v>
      </c>
      <c r="BD39" s="11">
        <v>0</v>
      </c>
      <c r="BE39" s="11">
        <v>0</v>
      </c>
      <c r="BF39" s="11">
        <v>0</v>
      </c>
      <c r="BG39" s="11">
        <f>SUM(AU39:BF39)</f>
        <v>0</v>
      </c>
      <c r="BH39" s="41"/>
    </row>
    <row r="40" spans="1:64" s="15" customFormat="1" ht="12" x14ac:dyDescent="0.2">
      <c r="A40" s="11" t="s">
        <v>124</v>
      </c>
      <c r="B40" s="12">
        <v>20</v>
      </c>
      <c r="C40" s="40" t="s">
        <v>125</v>
      </c>
      <c r="D40" s="11">
        <f>+D41</f>
        <v>110000</v>
      </c>
      <c r="E40" s="11">
        <f t="shared" ref="E40:BG40" si="22">+E41</f>
        <v>0</v>
      </c>
      <c r="F40" s="11">
        <f t="shared" si="22"/>
        <v>0</v>
      </c>
      <c r="G40" s="11">
        <f t="shared" si="22"/>
        <v>110000</v>
      </c>
      <c r="H40" s="11">
        <f t="shared" si="22"/>
        <v>0</v>
      </c>
      <c r="I40" s="11">
        <f t="shared" si="22"/>
        <v>0</v>
      </c>
      <c r="J40" s="11">
        <f t="shared" si="22"/>
        <v>0</v>
      </c>
      <c r="K40" s="11">
        <f t="shared" si="22"/>
        <v>0</v>
      </c>
      <c r="L40" s="11">
        <f t="shared" si="22"/>
        <v>0</v>
      </c>
      <c r="M40" s="11">
        <f t="shared" si="22"/>
        <v>0</v>
      </c>
      <c r="N40" s="11">
        <f t="shared" si="22"/>
        <v>0</v>
      </c>
      <c r="O40" s="11">
        <f t="shared" si="22"/>
        <v>0</v>
      </c>
      <c r="P40" s="11">
        <f t="shared" si="22"/>
        <v>0</v>
      </c>
      <c r="Q40" s="11">
        <f t="shared" si="22"/>
        <v>0</v>
      </c>
      <c r="R40" s="11">
        <f t="shared" si="22"/>
        <v>0</v>
      </c>
      <c r="S40" s="11">
        <f t="shared" si="22"/>
        <v>0</v>
      </c>
      <c r="T40" s="11">
        <f t="shared" si="22"/>
        <v>0</v>
      </c>
      <c r="U40" s="11">
        <f t="shared" si="22"/>
        <v>0</v>
      </c>
      <c r="V40" s="11">
        <f t="shared" si="22"/>
        <v>0</v>
      </c>
      <c r="W40" s="11">
        <f t="shared" si="22"/>
        <v>0</v>
      </c>
      <c r="X40" s="11">
        <f t="shared" si="22"/>
        <v>0</v>
      </c>
      <c r="Y40" s="11">
        <f t="shared" si="22"/>
        <v>0</v>
      </c>
      <c r="Z40" s="11">
        <f t="shared" si="22"/>
        <v>0</v>
      </c>
      <c r="AA40" s="11">
        <f t="shared" si="22"/>
        <v>0</v>
      </c>
      <c r="AB40" s="11">
        <f t="shared" si="22"/>
        <v>0</v>
      </c>
      <c r="AC40" s="11">
        <f t="shared" si="22"/>
        <v>0</v>
      </c>
      <c r="AD40" s="11">
        <f t="shared" si="22"/>
        <v>0</v>
      </c>
      <c r="AE40" s="11">
        <f t="shared" si="22"/>
        <v>0</v>
      </c>
      <c r="AF40" s="11">
        <f t="shared" si="22"/>
        <v>0</v>
      </c>
      <c r="AG40" s="11">
        <f t="shared" si="22"/>
        <v>0</v>
      </c>
      <c r="AH40" s="11">
        <f t="shared" si="22"/>
        <v>0</v>
      </c>
      <c r="AI40" s="11">
        <f t="shared" si="22"/>
        <v>0</v>
      </c>
      <c r="AJ40" s="11">
        <f t="shared" si="22"/>
        <v>0</v>
      </c>
      <c r="AK40" s="11">
        <f t="shared" si="22"/>
        <v>0</v>
      </c>
      <c r="AL40" s="11">
        <f t="shared" si="22"/>
        <v>0</v>
      </c>
      <c r="AM40" s="11">
        <f t="shared" si="22"/>
        <v>0</v>
      </c>
      <c r="AN40" s="11">
        <f t="shared" si="22"/>
        <v>0</v>
      </c>
      <c r="AO40" s="11">
        <f t="shared" si="22"/>
        <v>0</v>
      </c>
      <c r="AP40" s="11">
        <f t="shared" si="22"/>
        <v>0</v>
      </c>
      <c r="AQ40" s="11">
        <f t="shared" si="22"/>
        <v>0</v>
      </c>
      <c r="AR40" s="11">
        <f t="shared" si="22"/>
        <v>0</v>
      </c>
      <c r="AS40" s="11">
        <f t="shared" si="22"/>
        <v>0</v>
      </c>
      <c r="AT40" s="11">
        <f t="shared" si="22"/>
        <v>0</v>
      </c>
      <c r="AU40" s="11">
        <f t="shared" si="22"/>
        <v>0</v>
      </c>
      <c r="AV40" s="11">
        <f t="shared" si="22"/>
        <v>0</v>
      </c>
      <c r="AW40" s="11">
        <f t="shared" si="22"/>
        <v>0</v>
      </c>
      <c r="AX40" s="11">
        <f t="shared" si="22"/>
        <v>0</v>
      </c>
      <c r="AY40" s="11">
        <f t="shared" si="22"/>
        <v>0</v>
      </c>
      <c r="AZ40" s="11">
        <f t="shared" si="22"/>
        <v>0</v>
      </c>
      <c r="BA40" s="11">
        <f t="shared" si="22"/>
        <v>0</v>
      </c>
      <c r="BB40" s="11">
        <f t="shared" si="22"/>
        <v>0</v>
      </c>
      <c r="BC40" s="11">
        <f t="shared" si="22"/>
        <v>0</v>
      </c>
      <c r="BD40" s="11">
        <f t="shared" si="22"/>
        <v>0</v>
      </c>
      <c r="BE40" s="11">
        <f t="shared" si="22"/>
        <v>0</v>
      </c>
      <c r="BF40" s="11">
        <f t="shared" si="22"/>
        <v>0</v>
      </c>
      <c r="BG40" s="11">
        <f t="shared" si="22"/>
        <v>0</v>
      </c>
      <c r="BH40" s="41"/>
    </row>
    <row r="41" spans="1:64" s="1" customFormat="1" ht="11.25" x14ac:dyDescent="0.2">
      <c r="A41" s="22" t="s">
        <v>126</v>
      </c>
      <c r="B41" s="20">
        <v>20</v>
      </c>
      <c r="C41" s="21" t="s">
        <v>127</v>
      </c>
      <c r="D41" s="22">
        <v>110000</v>
      </c>
      <c r="E41" s="23">
        <v>0</v>
      </c>
      <c r="F41" s="23">
        <v>0</v>
      </c>
      <c r="G41" s="23">
        <f>SUM(D41:E41)-F41</f>
        <v>110000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f>SUM(H41:S41)</f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f>SUM(U41:AF41)</f>
        <v>0</v>
      </c>
      <c r="AH41" s="23">
        <v>0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v>0</v>
      </c>
      <c r="AQ41" s="23">
        <v>0</v>
      </c>
      <c r="AR41" s="23">
        <v>0</v>
      </c>
      <c r="AS41" s="23">
        <v>0</v>
      </c>
      <c r="AT41" s="23">
        <f>SUM(AH41:AS41)</f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0</v>
      </c>
      <c r="BB41" s="23">
        <v>0</v>
      </c>
      <c r="BC41" s="23">
        <v>0</v>
      </c>
      <c r="BD41" s="23">
        <v>0</v>
      </c>
      <c r="BE41" s="23">
        <v>0</v>
      </c>
      <c r="BF41" s="23">
        <v>0</v>
      </c>
      <c r="BG41" s="23">
        <f>SUM(AU41:BF41)</f>
        <v>0</v>
      </c>
      <c r="BH41" s="10"/>
    </row>
    <row r="42" spans="1:64" s="5" customFormat="1" x14ac:dyDescent="0.2">
      <c r="A42" s="8" t="s">
        <v>128</v>
      </c>
      <c r="B42" s="9"/>
      <c r="C42" s="8" t="s">
        <v>129</v>
      </c>
      <c r="D42" s="8">
        <f>+D43</f>
        <v>25000000</v>
      </c>
      <c r="E42" s="8">
        <f t="shared" ref="E42:BG42" si="23">+E43</f>
        <v>20287527.539999999</v>
      </c>
      <c r="F42" s="8">
        <f t="shared" si="23"/>
        <v>0</v>
      </c>
      <c r="G42" s="8">
        <f t="shared" si="23"/>
        <v>45287527.539999999</v>
      </c>
      <c r="H42" s="8">
        <f t="shared" si="23"/>
        <v>5086523.7416400006</v>
      </c>
      <c r="I42" s="8">
        <f t="shared" si="23"/>
        <v>3219886.4506700002</v>
      </c>
      <c r="J42" s="8">
        <f t="shared" si="23"/>
        <v>5033363.2086100001</v>
      </c>
      <c r="K42" s="8">
        <f t="shared" si="23"/>
        <v>5176633.0275499998</v>
      </c>
      <c r="L42" s="8">
        <f t="shared" si="23"/>
        <v>2623061.1366399997</v>
      </c>
      <c r="M42" s="8">
        <f t="shared" si="23"/>
        <v>6278856.5504399994</v>
      </c>
      <c r="N42" s="8">
        <f t="shared" si="23"/>
        <v>4466948.1212799996</v>
      </c>
      <c r="O42" s="8">
        <f t="shared" si="23"/>
        <v>532114.26199999999</v>
      </c>
      <c r="P42" s="8">
        <f t="shared" si="23"/>
        <v>2398432.64836</v>
      </c>
      <c r="Q42" s="8">
        <f t="shared" si="23"/>
        <v>416888.90145</v>
      </c>
      <c r="R42" s="8">
        <f t="shared" si="23"/>
        <v>0</v>
      </c>
      <c r="S42" s="8">
        <f t="shared" si="23"/>
        <v>0</v>
      </c>
      <c r="T42" s="8">
        <f t="shared" si="23"/>
        <v>35232708.048639998</v>
      </c>
      <c r="U42" s="8">
        <f t="shared" si="23"/>
        <v>2570859.41677</v>
      </c>
      <c r="V42" s="8">
        <f t="shared" si="23"/>
        <v>3640724.1569400001</v>
      </c>
      <c r="W42" s="8">
        <f t="shared" si="23"/>
        <v>5650538.7146300003</v>
      </c>
      <c r="X42" s="8">
        <f t="shared" si="23"/>
        <v>4361026.9496599995</v>
      </c>
      <c r="Y42" s="8">
        <f t="shared" si="23"/>
        <v>2128620.6066800002</v>
      </c>
      <c r="Z42" s="8">
        <f t="shared" si="23"/>
        <v>1577227.7981800002</v>
      </c>
      <c r="AA42" s="8">
        <f t="shared" si="23"/>
        <v>9800151.2069400009</v>
      </c>
      <c r="AB42" s="8">
        <f t="shared" si="23"/>
        <v>1301940.0305699999</v>
      </c>
      <c r="AC42" s="8">
        <f t="shared" si="23"/>
        <v>1794785.7604499999</v>
      </c>
      <c r="AD42" s="8">
        <f t="shared" si="23"/>
        <v>1146423.0471700002</v>
      </c>
      <c r="AE42" s="8">
        <f t="shared" si="23"/>
        <v>0</v>
      </c>
      <c r="AF42" s="8">
        <f t="shared" si="23"/>
        <v>0</v>
      </c>
      <c r="AG42" s="8">
        <f t="shared" si="23"/>
        <v>33972297.687989995</v>
      </c>
      <c r="AH42" s="8">
        <f t="shared" si="23"/>
        <v>0</v>
      </c>
      <c r="AI42" s="8">
        <f t="shared" si="23"/>
        <v>274497.11442</v>
      </c>
      <c r="AJ42" s="8">
        <f t="shared" si="23"/>
        <v>725941.55580999993</v>
      </c>
      <c r="AK42" s="8">
        <f t="shared" si="23"/>
        <v>1067989.69741</v>
      </c>
      <c r="AL42" s="8">
        <f t="shared" si="23"/>
        <v>4757369.7418100005</v>
      </c>
      <c r="AM42" s="8">
        <f t="shared" si="23"/>
        <v>1925979.6180799999</v>
      </c>
      <c r="AN42" s="8">
        <f t="shared" si="23"/>
        <v>3494485.1677399999</v>
      </c>
      <c r="AO42" s="8">
        <f t="shared" si="23"/>
        <v>3771658.5833100001</v>
      </c>
      <c r="AP42" s="8">
        <f t="shared" si="23"/>
        <v>5252039.1495600007</v>
      </c>
      <c r="AQ42" s="8">
        <f t="shared" si="23"/>
        <v>4399662.0109700002</v>
      </c>
      <c r="AR42" s="8">
        <f t="shared" si="23"/>
        <v>0</v>
      </c>
      <c r="AS42" s="8">
        <f t="shared" si="23"/>
        <v>0</v>
      </c>
      <c r="AT42" s="8">
        <f t="shared" si="23"/>
        <v>25669622.639110003</v>
      </c>
      <c r="AU42" s="8">
        <f t="shared" si="23"/>
        <v>0</v>
      </c>
      <c r="AV42" s="8">
        <f t="shared" si="23"/>
        <v>274497.11442</v>
      </c>
      <c r="AW42" s="8">
        <f t="shared" si="23"/>
        <v>725941.55580999993</v>
      </c>
      <c r="AX42" s="8">
        <f t="shared" si="23"/>
        <v>1067989.69741</v>
      </c>
      <c r="AY42" s="8">
        <f t="shared" si="23"/>
        <v>4757369.7418100005</v>
      </c>
      <c r="AZ42" s="8">
        <f t="shared" si="23"/>
        <v>1925979.6180799999</v>
      </c>
      <c r="BA42" s="8">
        <f t="shared" si="23"/>
        <v>3492037.1677399999</v>
      </c>
      <c r="BB42" s="8">
        <f t="shared" si="23"/>
        <v>3774106.5833100001</v>
      </c>
      <c r="BC42" s="8">
        <f t="shared" si="23"/>
        <v>5252039.1495600007</v>
      </c>
      <c r="BD42" s="8">
        <f t="shared" si="23"/>
        <v>4399662.0109700002</v>
      </c>
      <c r="BE42" s="8">
        <f t="shared" si="23"/>
        <v>0</v>
      </c>
      <c r="BF42" s="8">
        <f t="shared" si="23"/>
        <v>0</v>
      </c>
      <c r="BG42" s="8">
        <f t="shared" si="23"/>
        <v>25669622.639110003</v>
      </c>
      <c r="BH42" s="46" t="s">
        <v>130</v>
      </c>
      <c r="BI42" s="2"/>
    </row>
    <row r="43" spans="1:64" s="1" customFormat="1" ht="21.75" customHeight="1" x14ac:dyDescent="0.2">
      <c r="A43" s="23" t="s">
        <v>131</v>
      </c>
      <c r="B43" s="33">
        <v>20</v>
      </c>
      <c r="C43" s="51" t="s">
        <v>132</v>
      </c>
      <c r="D43" s="23">
        <v>25000000</v>
      </c>
      <c r="E43" s="23">
        <v>20287527.539999999</v>
      </c>
      <c r="F43" s="23">
        <v>0</v>
      </c>
      <c r="G43" s="23">
        <f>SUM(D43:E43)-F43</f>
        <v>45287527.539999999</v>
      </c>
      <c r="H43" s="23">
        <v>5086523.7416400006</v>
      </c>
      <c r="I43" s="23">
        <v>3219886.4506700002</v>
      </c>
      <c r="J43" s="23">
        <v>5033363.2086100001</v>
      </c>
      <c r="K43" s="23">
        <v>5176633.0275499998</v>
      </c>
      <c r="L43" s="23">
        <v>2623061.1366399997</v>
      </c>
      <c r="M43" s="23">
        <v>6278856.5504399994</v>
      </c>
      <c r="N43" s="23">
        <v>4466948.1212799996</v>
      </c>
      <c r="O43" s="23">
        <v>532114.26199999999</v>
      </c>
      <c r="P43" s="23">
        <v>2398432.64836</v>
      </c>
      <c r="Q43" s="23">
        <v>416888.90145</v>
      </c>
      <c r="R43" s="23">
        <v>0</v>
      </c>
      <c r="S43" s="23">
        <v>0</v>
      </c>
      <c r="T43" s="23">
        <f>SUM(H43:S43)</f>
        <v>35232708.048639998</v>
      </c>
      <c r="U43" s="23">
        <v>2570859.41677</v>
      </c>
      <c r="V43" s="23">
        <v>3640724.1569400001</v>
      </c>
      <c r="W43" s="23">
        <v>5650538.7146300003</v>
      </c>
      <c r="X43" s="23">
        <v>4361026.9496599995</v>
      </c>
      <c r="Y43" s="23">
        <v>2128620.6066800002</v>
      </c>
      <c r="Z43" s="23">
        <v>1577227.7981800002</v>
      </c>
      <c r="AA43" s="23">
        <v>9800151.2069400009</v>
      </c>
      <c r="AB43" s="23">
        <v>1301940.0305699999</v>
      </c>
      <c r="AC43" s="23">
        <v>1794785.7604499999</v>
      </c>
      <c r="AD43" s="23">
        <v>1146423.0471700002</v>
      </c>
      <c r="AE43" s="23">
        <v>0</v>
      </c>
      <c r="AF43" s="23">
        <v>0</v>
      </c>
      <c r="AG43" s="23">
        <f>SUM(U43:AF43)</f>
        <v>33972297.687989995</v>
      </c>
      <c r="AH43" s="23">
        <v>0</v>
      </c>
      <c r="AI43" s="23">
        <v>274497.11442</v>
      </c>
      <c r="AJ43" s="23">
        <v>725941.55580999993</v>
      </c>
      <c r="AK43" s="23">
        <v>1067989.69741</v>
      </c>
      <c r="AL43" s="23">
        <v>4757369.7418100005</v>
      </c>
      <c r="AM43" s="23">
        <v>1925979.6180799999</v>
      </c>
      <c r="AN43" s="23">
        <v>3494485.1677399999</v>
      </c>
      <c r="AO43" s="23">
        <v>3771658.5833100001</v>
      </c>
      <c r="AP43" s="23">
        <v>5252039.1495600007</v>
      </c>
      <c r="AQ43" s="23">
        <v>4399662.0109700002</v>
      </c>
      <c r="AR43" s="23">
        <v>0</v>
      </c>
      <c r="AS43" s="23">
        <v>0</v>
      </c>
      <c r="AT43" s="23">
        <f>SUM(AH43:AS43)</f>
        <v>25669622.639110003</v>
      </c>
      <c r="AU43" s="23">
        <v>0</v>
      </c>
      <c r="AV43" s="23">
        <v>274497.11442</v>
      </c>
      <c r="AW43" s="23">
        <v>725941.55580999993</v>
      </c>
      <c r="AX43" s="23">
        <v>1067989.69741</v>
      </c>
      <c r="AY43" s="23">
        <v>4757369.7418100005</v>
      </c>
      <c r="AZ43" s="23">
        <v>1925979.6180799999</v>
      </c>
      <c r="BA43" s="23">
        <v>3492037.1677399999</v>
      </c>
      <c r="BB43" s="23">
        <v>3774106.5833100001</v>
      </c>
      <c r="BC43" s="23">
        <v>5252039.1495600007</v>
      </c>
      <c r="BD43" s="23">
        <v>4399662.0109700002</v>
      </c>
      <c r="BE43" s="23">
        <v>0</v>
      </c>
      <c r="BF43" s="23">
        <v>0</v>
      </c>
      <c r="BG43" s="23">
        <f>SUM(AU43:BF43)</f>
        <v>25669622.639110003</v>
      </c>
      <c r="BH43" s="10"/>
    </row>
    <row r="44" spans="1:64" s="5" customFormat="1" x14ac:dyDescent="0.2">
      <c r="A44" s="101" t="s">
        <v>133</v>
      </c>
      <c r="B44" s="101"/>
      <c r="C44" s="101"/>
      <c r="D44" s="98">
        <f>+D7+D42</f>
        <v>26061000</v>
      </c>
      <c r="E44" s="98">
        <f>+E7+E42</f>
        <v>20642841.023219999</v>
      </c>
      <c r="F44" s="98">
        <f t="shared" ref="F44:BG44" si="24">+F7+F42</f>
        <v>355313.48322000005</v>
      </c>
      <c r="G44" s="98">
        <f t="shared" si="24"/>
        <v>46348527.539999999</v>
      </c>
      <c r="H44" s="98">
        <f t="shared" si="24"/>
        <v>5306107.0746400002</v>
      </c>
      <c r="I44" s="98">
        <f t="shared" si="24"/>
        <v>3379584.0276700002</v>
      </c>
      <c r="J44" s="98">
        <f t="shared" si="24"/>
        <v>5075447.5836100001</v>
      </c>
      <c r="K44" s="98">
        <f t="shared" si="24"/>
        <v>5265744.2140499996</v>
      </c>
      <c r="L44" s="98">
        <f t="shared" si="24"/>
        <v>2623051.2676399997</v>
      </c>
      <c r="M44" s="98">
        <f t="shared" si="24"/>
        <v>6483856.5504399994</v>
      </c>
      <c r="N44" s="98">
        <f t="shared" si="24"/>
        <v>4466948.7869999995</v>
      </c>
      <c r="O44" s="98">
        <f t="shared" si="24"/>
        <v>677114.26199999999</v>
      </c>
      <c r="P44" s="98">
        <f t="shared" si="24"/>
        <v>2398432.64836</v>
      </c>
      <c r="Q44" s="98">
        <f t="shared" si="24"/>
        <v>416888.90145</v>
      </c>
      <c r="R44" s="98">
        <f t="shared" si="24"/>
        <v>0</v>
      </c>
      <c r="S44" s="98">
        <f t="shared" si="24"/>
        <v>0</v>
      </c>
      <c r="T44" s="98">
        <f t="shared" si="24"/>
        <v>36093175.316859998</v>
      </c>
      <c r="U44" s="98">
        <f t="shared" si="24"/>
        <v>2673442.7497700001</v>
      </c>
      <c r="V44" s="98">
        <f t="shared" si="24"/>
        <v>3912983.0059400001</v>
      </c>
      <c r="W44" s="98">
        <f t="shared" si="24"/>
        <v>5692072.8736300003</v>
      </c>
      <c r="X44" s="98">
        <f t="shared" si="24"/>
        <v>4450562.1361599993</v>
      </c>
      <c r="Y44" s="98">
        <f t="shared" si="24"/>
        <v>2128659.56568</v>
      </c>
      <c r="Z44" s="98">
        <f t="shared" si="24"/>
        <v>1643918.0581800002</v>
      </c>
      <c r="AA44" s="98">
        <f t="shared" si="24"/>
        <v>9864865.8326600008</v>
      </c>
      <c r="AB44" s="98">
        <f t="shared" si="24"/>
        <v>1311174.31057</v>
      </c>
      <c r="AC44" s="98">
        <f t="shared" si="24"/>
        <v>1794911.7604499999</v>
      </c>
      <c r="AD44" s="98">
        <f t="shared" si="24"/>
        <v>1146423.0471700002</v>
      </c>
      <c r="AE44" s="98">
        <f t="shared" si="24"/>
        <v>0</v>
      </c>
      <c r="AF44" s="98">
        <f t="shared" si="24"/>
        <v>0</v>
      </c>
      <c r="AG44" s="98">
        <f>+AG7+AG42</f>
        <v>34619013.340209998</v>
      </c>
      <c r="AH44" s="98">
        <f t="shared" si="24"/>
        <v>0</v>
      </c>
      <c r="AI44" s="98">
        <f t="shared" si="24"/>
        <v>275797.26241999998</v>
      </c>
      <c r="AJ44" s="98">
        <f t="shared" si="24"/>
        <v>786544.28484999994</v>
      </c>
      <c r="AK44" s="98">
        <f t="shared" si="24"/>
        <v>1184105.49841</v>
      </c>
      <c r="AL44" s="98">
        <f t="shared" si="24"/>
        <v>4852097.9226900004</v>
      </c>
      <c r="AM44" s="98">
        <f t="shared" si="24"/>
        <v>2036032.1616799999</v>
      </c>
      <c r="AN44" s="98">
        <f t="shared" si="24"/>
        <v>3675646.5358600002</v>
      </c>
      <c r="AO44" s="98">
        <f t="shared" si="24"/>
        <v>3805560.0933099999</v>
      </c>
      <c r="AP44" s="98">
        <f t="shared" si="24"/>
        <v>5275069.7571600005</v>
      </c>
      <c r="AQ44" s="98">
        <f t="shared" si="24"/>
        <v>4406162.0109700002</v>
      </c>
      <c r="AR44" s="98">
        <f t="shared" si="24"/>
        <v>0</v>
      </c>
      <c r="AS44" s="98">
        <f t="shared" si="24"/>
        <v>0</v>
      </c>
      <c r="AT44" s="98">
        <f t="shared" si="24"/>
        <v>26297015.527350001</v>
      </c>
      <c r="AU44" s="98">
        <f t="shared" si="24"/>
        <v>0</v>
      </c>
      <c r="AV44" s="98">
        <f t="shared" si="24"/>
        <v>275797.26241999998</v>
      </c>
      <c r="AW44" s="98">
        <f t="shared" si="24"/>
        <v>786544.28484999994</v>
      </c>
      <c r="AX44" s="98">
        <f t="shared" si="24"/>
        <v>1184105.49841</v>
      </c>
      <c r="AY44" s="98">
        <f t="shared" si="24"/>
        <v>4852097.9226900004</v>
      </c>
      <c r="AZ44" s="98">
        <f t="shared" si="24"/>
        <v>2032543.03168</v>
      </c>
      <c r="BA44" s="98">
        <f t="shared" si="24"/>
        <v>3676687.6658600001</v>
      </c>
      <c r="BB44" s="98">
        <f t="shared" si="24"/>
        <v>3808008.0933099999</v>
      </c>
      <c r="BC44" s="98">
        <f t="shared" si="24"/>
        <v>5275069.7571600005</v>
      </c>
      <c r="BD44" s="98">
        <f t="shared" si="24"/>
        <v>4406162.0109700002</v>
      </c>
      <c r="BE44" s="98">
        <f t="shared" si="24"/>
        <v>0</v>
      </c>
      <c r="BF44" s="98">
        <f t="shared" si="24"/>
        <v>0</v>
      </c>
      <c r="BG44" s="98">
        <f t="shared" si="24"/>
        <v>26297015.527350001</v>
      </c>
      <c r="BH44" s="10"/>
      <c r="BI44" s="1"/>
    </row>
    <row r="46" spans="1:64" ht="10.5" customHeight="1" x14ac:dyDescent="0.2">
      <c r="A46" s="52"/>
      <c r="B46" s="5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J46" s="1"/>
      <c r="BK46" s="1"/>
      <c r="BL46" s="1"/>
    </row>
    <row r="47" spans="1:64" ht="12" customHeight="1" x14ac:dyDescent="0.2">
      <c r="A47" s="52"/>
      <c r="B47" s="53"/>
      <c r="D47" s="90"/>
      <c r="E47" s="90"/>
      <c r="F47" s="90"/>
      <c r="G47" s="90"/>
      <c r="Q47" s="90"/>
      <c r="AG47" s="5"/>
      <c r="AT47" s="91"/>
      <c r="BJ47" s="1"/>
      <c r="BK47" s="1"/>
      <c r="BL47" s="1"/>
    </row>
    <row r="48" spans="1:64" x14ac:dyDescent="0.2">
      <c r="A48" s="53"/>
      <c r="B48" s="53"/>
      <c r="H48" s="53"/>
      <c r="I48" s="53"/>
      <c r="J48" s="53"/>
      <c r="K48" s="53"/>
      <c r="L48" s="53"/>
      <c r="M48" s="53"/>
      <c r="N48" s="1"/>
      <c r="O48" s="53"/>
      <c r="P48" s="53"/>
      <c r="Q48" s="53"/>
      <c r="R48" s="53"/>
      <c r="T48" s="54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1"/>
      <c r="AG48" s="1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1"/>
      <c r="AT48" s="1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G48" s="1"/>
      <c r="BJ48" s="1"/>
      <c r="BK48" s="1"/>
      <c r="BL48" s="1"/>
    </row>
    <row r="49" spans="1:64" x14ac:dyDescent="0.2">
      <c r="A49" s="53"/>
      <c r="B49" s="1"/>
      <c r="E49" s="55"/>
      <c r="F49" s="92"/>
      <c r="BJ49" s="1"/>
      <c r="BK49" s="1"/>
      <c r="BL49" s="1"/>
    </row>
    <row r="50" spans="1:64" x14ac:dyDescent="0.2">
      <c r="A50" s="53"/>
      <c r="AF50" s="1"/>
      <c r="AG50" s="1"/>
      <c r="AS50" s="1"/>
      <c r="AT50" s="1"/>
    </row>
    <row r="51" spans="1:64" x14ac:dyDescent="0.2">
      <c r="A51" s="53"/>
      <c r="N51" s="1"/>
      <c r="AF51" s="1"/>
      <c r="AG51" s="1"/>
    </row>
    <row r="52" spans="1:64" x14ac:dyDescent="0.2">
      <c r="A52" s="53"/>
      <c r="N52" s="1"/>
      <c r="AF52" s="1"/>
      <c r="AG52" s="1"/>
    </row>
    <row r="53" spans="1:64" x14ac:dyDescent="0.2">
      <c r="A53" s="53"/>
      <c r="N53" s="1"/>
      <c r="AF53" s="1"/>
      <c r="AG53" s="1"/>
    </row>
    <row r="54" spans="1:64" x14ac:dyDescent="0.2">
      <c r="A54" s="53"/>
      <c r="D54" s="7"/>
      <c r="E54" s="7"/>
      <c r="F54" s="7"/>
      <c r="G54" s="7"/>
      <c r="H54" s="7"/>
      <c r="I54" s="7"/>
      <c r="N54" s="1"/>
      <c r="AF54" s="1"/>
      <c r="AG54" s="1"/>
    </row>
    <row r="55" spans="1:64" x14ac:dyDescent="0.2">
      <c r="A55" s="53"/>
      <c r="D55" s="93"/>
      <c r="E55" s="93"/>
      <c r="F55" s="93"/>
      <c r="G55" s="93"/>
      <c r="H55" s="93"/>
      <c r="I55" s="7"/>
      <c r="N55" s="1"/>
      <c r="AF55" s="1"/>
      <c r="AG55" s="1"/>
    </row>
    <row r="56" spans="1:64" x14ac:dyDescent="0.2">
      <c r="A56" s="53"/>
      <c r="N56" s="1"/>
      <c r="AF56" s="1"/>
      <c r="AG56" s="1"/>
    </row>
    <row r="57" spans="1:64" x14ac:dyDescent="0.2">
      <c r="A57" s="53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AF57" s="1"/>
      <c r="AG57" s="1"/>
    </row>
    <row r="58" spans="1:64" ht="15" x14ac:dyDescent="0.25">
      <c r="A58" s="53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6"/>
      <c r="P58" s="96"/>
      <c r="AF58" s="1"/>
      <c r="AG58" s="1"/>
    </row>
    <row r="59" spans="1:64" ht="15" x14ac:dyDescent="0.25">
      <c r="A59" s="53"/>
      <c r="D59" s="97"/>
      <c r="E59" s="95"/>
      <c r="F59" s="97"/>
      <c r="G59" s="97"/>
      <c r="H59" s="97"/>
      <c r="I59" s="97"/>
      <c r="J59" s="97"/>
      <c r="K59" s="97"/>
      <c r="L59" s="97"/>
      <c r="M59" s="97"/>
      <c r="N59" s="97"/>
      <c r="O59" s="56"/>
      <c r="P59" s="56"/>
    </row>
    <row r="60" spans="1:64" ht="15" x14ac:dyDescent="0.25">
      <c r="A60" s="53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64" x14ac:dyDescent="0.2">
      <c r="A61" s="53"/>
      <c r="N61" s="1"/>
    </row>
    <row r="62" spans="1:64" x14ac:dyDescent="0.2">
      <c r="A62" s="53"/>
      <c r="N62" s="1"/>
    </row>
    <row r="63" spans="1:64" x14ac:dyDescent="0.2">
      <c r="A63" s="53"/>
      <c r="N63" s="1"/>
    </row>
    <row r="64" spans="1:64" x14ac:dyDescent="0.2">
      <c r="A64" s="53"/>
      <c r="N64" s="1"/>
    </row>
    <row r="65" spans="1:14" x14ac:dyDescent="0.2">
      <c r="A65" s="1"/>
      <c r="N65" s="1"/>
    </row>
    <row r="66" spans="1:14" x14ac:dyDescent="0.2">
      <c r="A66" s="1"/>
      <c r="N66" s="1"/>
    </row>
    <row r="67" spans="1:14" x14ac:dyDescent="0.2">
      <c r="A67" s="1"/>
      <c r="N67" s="1"/>
    </row>
  </sheetData>
  <mergeCells count="4">
    <mergeCell ref="A1:BG1"/>
    <mergeCell ref="A2:BG2"/>
    <mergeCell ref="A3:BG3"/>
    <mergeCell ref="A44:C44"/>
  </mergeCells>
  <pageMargins left="0.70866141732283472" right="0.70866141732283472" top="0.74803149606299213" bottom="0.74803149606299213" header="0.31496062992125984" footer="0.31496062992125984"/>
  <pageSetup scale="50" orientation="landscape" r:id="rId1"/>
  <ignoredErrors>
    <ignoredError sqref="D34:G34 Q34 AD34:BD34" formulaRange="1"/>
    <ignoredError sqref="G40:G42 T40:AT40 T42 AG42:BG42 BG40 G28 G25 T25:BG25 G18:G21 T18:BG18 T21:BG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74B15-54C8-4B00-B503-8A54A636601B}">
  <sheetPr>
    <tabColor theme="0" tint="-0.249977111117893"/>
  </sheetPr>
  <dimension ref="A1:U18"/>
  <sheetViews>
    <sheetView showGridLines="0" showZeros="0" zoomScaleNormal="100" workbookViewId="0">
      <selection activeCell="M26" sqref="M26"/>
    </sheetView>
  </sheetViews>
  <sheetFormatPr baseColWidth="10" defaultColWidth="11" defaultRowHeight="12.75" x14ac:dyDescent="0.2"/>
  <cols>
    <col min="1" max="1" width="16.28515625" style="57" customWidth="1"/>
    <col min="2" max="2" width="4.28515625" style="57" customWidth="1"/>
    <col min="3" max="3" width="57.42578125" style="57" customWidth="1"/>
    <col min="4" max="4" width="11.5703125" style="59" customWidth="1"/>
    <col min="5" max="5" width="11.5703125" style="59" hidden="1" customWidth="1"/>
    <col min="6" max="6" width="11.5703125" style="57" hidden="1" customWidth="1"/>
    <col min="7" max="7" width="11.5703125" style="84" hidden="1" customWidth="1"/>
    <col min="8" max="12" width="11.5703125" style="57" hidden="1" customWidth="1"/>
    <col min="13" max="13" width="11.5703125" style="57" customWidth="1"/>
    <col min="14" max="16" width="11.5703125" style="57" hidden="1" customWidth="1"/>
    <col min="17" max="17" width="11.5703125" style="57" customWidth="1"/>
    <col min="18" max="18" width="11.42578125" style="57" customWidth="1"/>
    <col min="19" max="19" width="15.28515625" style="57" customWidth="1"/>
    <col min="20" max="20" width="13.85546875" style="57" customWidth="1"/>
    <col min="21" max="214" width="11.42578125" style="57" customWidth="1"/>
    <col min="215" max="215" width="13.7109375" style="57" customWidth="1"/>
    <col min="216" max="216" width="4.28515625" style="57" customWidth="1"/>
    <col min="217" max="217" width="56.140625" style="57" bestFit="1" customWidth="1"/>
    <col min="218" max="221" width="11.85546875" style="57" customWidth="1"/>
    <col min="222" max="16384" width="11" style="57"/>
  </cols>
  <sheetData>
    <row r="1" spans="1:21" ht="20.25" x14ac:dyDescent="0.3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21" x14ac:dyDescent="0.2">
      <c r="A2" s="103" t="s">
        <v>136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21" x14ac:dyDescent="0.2">
      <c r="A3" s="103" t="s">
        <v>137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</row>
    <row r="4" spans="1:21" x14ac:dyDescent="0.2">
      <c r="A4" s="58" t="s">
        <v>3</v>
      </c>
      <c r="E4" s="60"/>
      <c r="F4" s="61"/>
      <c r="G4" s="62"/>
      <c r="H4" s="61"/>
      <c r="I4" s="61"/>
      <c r="J4" s="61"/>
      <c r="K4" s="61"/>
      <c r="L4" s="61"/>
      <c r="M4" s="61"/>
      <c r="N4" s="61"/>
      <c r="O4" s="61"/>
      <c r="P4" s="61"/>
      <c r="Q4" s="62" t="s">
        <v>148</v>
      </c>
    </row>
    <row r="5" spans="1:21" x14ac:dyDescent="0.2">
      <c r="A5" s="58" t="s">
        <v>4</v>
      </c>
      <c r="E5" s="63"/>
      <c r="F5" s="61"/>
      <c r="G5" s="62"/>
      <c r="H5" s="61"/>
      <c r="I5" s="61"/>
      <c r="J5" s="61"/>
      <c r="K5" s="61"/>
      <c r="L5" s="61"/>
      <c r="M5" s="61"/>
      <c r="N5" s="61"/>
      <c r="O5" s="61"/>
      <c r="P5" s="61"/>
      <c r="Q5" s="62"/>
    </row>
    <row r="6" spans="1:21" s="67" customFormat="1" ht="22.5" x14ac:dyDescent="0.2">
      <c r="A6" s="64" t="s">
        <v>6</v>
      </c>
      <c r="B6" s="64" t="s">
        <v>7</v>
      </c>
      <c r="C6" s="64" t="s">
        <v>8</v>
      </c>
      <c r="D6" s="65" t="s">
        <v>135</v>
      </c>
      <c r="E6" s="65" t="s">
        <v>138</v>
      </c>
      <c r="F6" s="65" t="s">
        <v>53</v>
      </c>
      <c r="G6" s="66" t="s">
        <v>54</v>
      </c>
      <c r="H6" s="65" t="s">
        <v>55</v>
      </c>
      <c r="I6" s="65" t="s">
        <v>56</v>
      </c>
      <c r="J6" s="65" t="s">
        <v>57</v>
      </c>
      <c r="K6" s="65" t="s">
        <v>58</v>
      </c>
      <c r="L6" s="65" t="s">
        <v>59</v>
      </c>
      <c r="M6" s="65" t="s">
        <v>60</v>
      </c>
      <c r="N6" s="65" t="s">
        <v>61</v>
      </c>
      <c r="O6" s="65" t="s">
        <v>62</v>
      </c>
      <c r="P6" s="65" t="s">
        <v>63</v>
      </c>
      <c r="Q6" s="65" t="s">
        <v>64</v>
      </c>
    </row>
    <row r="7" spans="1:21" s="67" customFormat="1" x14ac:dyDescent="0.2">
      <c r="A7" s="68" t="s">
        <v>65</v>
      </c>
      <c r="B7" s="64"/>
      <c r="C7" s="68" t="s">
        <v>139</v>
      </c>
      <c r="D7" s="66">
        <f>+D8+D12</f>
        <v>2392.1857199999999</v>
      </c>
      <c r="E7" s="66">
        <f t="shared" ref="E7:P7" si="0">+E8+E12</f>
        <v>2392.0657099999999</v>
      </c>
      <c r="F7" s="65">
        <f t="shared" si="0"/>
        <v>0</v>
      </c>
      <c r="G7" s="66">
        <f t="shared" si="0"/>
        <v>0.12001000000000001</v>
      </c>
      <c r="H7" s="65">
        <f t="shared" si="0"/>
        <v>0</v>
      </c>
      <c r="I7" s="65">
        <f t="shared" si="0"/>
        <v>0</v>
      </c>
      <c r="J7" s="65">
        <f t="shared" si="0"/>
        <v>0</v>
      </c>
      <c r="K7" s="65">
        <f t="shared" si="0"/>
        <v>0</v>
      </c>
      <c r="L7" s="65">
        <f t="shared" si="0"/>
        <v>0</v>
      </c>
      <c r="M7" s="65">
        <f t="shared" si="0"/>
        <v>0</v>
      </c>
      <c r="N7" s="65">
        <f t="shared" si="0"/>
        <v>0</v>
      </c>
      <c r="O7" s="65">
        <f t="shared" si="0"/>
        <v>0</v>
      </c>
      <c r="P7" s="65">
        <f t="shared" si="0"/>
        <v>0</v>
      </c>
      <c r="Q7" s="69">
        <f>+Q8+Q12</f>
        <v>2392.1857199999999</v>
      </c>
    </row>
    <row r="8" spans="1:21" s="67" customFormat="1" x14ac:dyDescent="0.2">
      <c r="A8" s="68" t="s">
        <v>67</v>
      </c>
      <c r="B8" s="64"/>
      <c r="C8" s="70" t="s">
        <v>140</v>
      </c>
      <c r="D8" s="66">
        <f>+D9</f>
        <v>240.18572</v>
      </c>
      <c r="E8" s="66">
        <f t="shared" ref="E8:P10" si="1">+E9</f>
        <v>240.06571</v>
      </c>
      <c r="F8" s="65">
        <f t="shared" si="1"/>
        <v>0</v>
      </c>
      <c r="G8" s="66">
        <f t="shared" si="1"/>
        <v>0.12001000000000001</v>
      </c>
      <c r="H8" s="65">
        <f t="shared" si="1"/>
        <v>0</v>
      </c>
      <c r="I8" s="65">
        <f t="shared" si="1"/>
        <v>0</v>
      </c>
      <c r="J8" s="65">
        <f t="shared" si="1"/>
        <v>0</v>
      </c>
      <c r="K8" s="65">
        <f t="shared" si="1"/>
        <v>0</v>
      </c>
      <c r="L8" s="65">
        <f t="shared" si="1"/>
        <v>0</v>
      </c>
      <c r="M8" s="65">
        <f t="shared" si="1"/>
        <v>0</v>
      </c>
      <c r="N8" s="65">
        <f t="shared" si="1"/>
        <v>0</v>
      </c>
      <c r="O8" s="65">
        <f t="shared" si="1"/>
        <v>0</v>
      </c>
      <c r="P8" s="65">
        <f t="shared" si="1"/>
        <v>0</v>
      </c>
      <c r="Q8" s="69">
        <f t="shared" ref="Q8:Q17" si="2">SUM(E8:P8)</f>
        <v>240.18572</v>
      </c>
    </row>
    <row r="9" spans="1:21" s="67" customFormat="1" x14ac:dyDescent="0.2">
      <c r="A9" s="68" t="s">
        <v>75</v>
      </c>
      <c r="B9" s="64"/>
      <c r="C9" s="71" t="s">
        <v>141</v>
      </c>
      <c r="D9" s="66">
        <f>+D10</f>
        <v>240.18572</v>
      </c>
      <c r="E9" s="66">
        <f t="shared" si="1"/>
        <v>240.06571</v>
      </c>
      <c r="F9" s="65">
        <f t="shared" si="1"/>
        <v>0</v>
      </c>
      <c r="G9" s="66">
        <f t="shared" si="1"/>
        <v>0.12001000000000001</v>
      </c>
      <c r="H9" s="65">
        <f t="shared" si="1"/>
        <v>0</v>
      </c>
      <c r="I9" s="65">
        <f t="shared" si="1"/>
        <v>0</v>
      </c>
      <c r="J9" s="65">
        <f t="shared" si="1"/>
        <v>0</v>
      </c>
      <c r="K9" s="65">
        <f t="shared" si="1"/>
        <v>0</v>
      </c>
      <c r="L9" s="65">
        <f t="shared" si="1"/>
        <v>0</v>
      </c>
      <c r="M9" s="65">
        <f t="shared" si="1"/>
        <v>0</v>
      </c>
      <c r="N9" s="65">
        <f t="shared" si="1"/>
        <v>0</v>
      </c>
      <c r="O9" s="65">
        <f t="shared" si="1"/>
        <v>0</v>
      </c>
      <c r="P9" s="65">
        <f t="shared" si="1"/>
        <v>0</v>
      </c>
      <c r="Q9" s="69">
        <f t="shared" si="2"/>
        <v>240.18572</v>
      </c>
    </row>
    <row r="10" spans="1:21" s="67" customFormat="1" x14ac:dyDescent="0.2">
      <c r="A10" s="68" t="s">
        <v>77</v>
      </c>
      <c r="B10" s="64"/>
      <c r="C10" s="68" t="s">
        <v>78</v>
      </c>
      <c r="D10" s="66">
        <f>+D11</f>
        <v>240.18572</v>
      </c>
      <c r="E10" s="66">
        <f t="shared" si="1"/>
        <v>240.06571</v>
      </c>
      <c r="F10" s="65">
        <f t="shared" si="1"/>
        <v>0</v>
      </c>
      <c r="G10" s="66">
        <f t="shared" si="1"/>
        <v>0.12001000000000001</v>
      </c>
      <c r="H10" s="65">
        <f t="shared" si="1"/>
        <v>0</v>
      </c>
      <c r="I10" s="65">
        <f t="shared" si="1"/>
        <v>0</v>
      </c>
      <c r="J10" s="65">
        <f t="shared" si="1"/>
        <v>0</v>
      </c>
      <c r="K10" s="65">
        <f t="shared" si="1"/>
        <v>0</v>
      </c>
      <c r="L10" s="65">
        <f t="shared" si="1"/>
        <v>0</v>
      </c>
      <c r="M10" s="65">
        <f t="shared" si="1"/>
        <v>0</v>
      </c>
      <c r="N10" s="65">
        <f t="shared" si="1"/>
        <v>0</v>
      </c>
      <c r="O10" s="65">
        <f t="shared" si="1"/>
        <v>0</v>
      </c>
      <c r="P10" s="65">
        <f t="shared" si="1"/>
        <v>0</v>
      </c>
      <c r="Q10" s="69">
        <f t="shared" si="2"/>
        <v>240.18572</v>
      </c>
    </row>
    <row r="11" spans="1:21" x14ac:dyDescent="0.2">
      <c r="A11" s="72" t="s">
        <v>85</v>
      </c>
      <c r="B11" s="73">
        <v>20</v>
      </c>
      <c r="C11" s="74" t="s">
        <v>86</v>
      </c>
      <c r="D11" s="75">
        <v>240.18572</v>
      </c>
      <c r="E11" s="75">
        <v>240.06571</v>
      </c>
      <c r="F11" s="75">
        <v>0</v>
      </c>
      <c r="G11" s="76">
        <v>0.12001000000000001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77">
        <f>SUM(E11:P11)</f>
        <v>240.18572</v>
      </c>
      <c r="R11" s="78"/>
      <c r="S11" s="79"/>
      <c r="T11" s="79"/>
      <c r="U11" s="80"/>
    </row>
    <row r="12" spans="1:21" s="67" customFormat="1" ht="25.5" x14ac:dyDescent="0.2">
      <c r="A12" s="70" t="s">
        <v>110</v>
      </c>
      <c r="B12" s="64"/>
      <c r="C12" s="70" t="s">
        <v>111</v>
      </c>
      <c r="D12" s="66">
        <f>+D13</f>
        <v>2152</v>
      </c>
      <c r="E12" s="66">
        <f>+E13</f>
        <v>2152</v>
      </c>
      <c r="F12" s="66">
        <f t="shared" ref="F12:P13" si="3">+F13</f>
        <v>0</v>
      </c>
      <c r="G12" s="66">
        <f t="shared" si="3"/>
        <v>0</v>
      </c>
      <c r="H12" s="66">
        <f t="shared" si="3"/>
        <v>0</v>
      </c>
      <c r="I12" s="66">
        <f t="shared" si="3"/>
        <v>0</v>
      </c>
      <c r="J12" s="66">
        <f t="shared" si="3"/>
        <v>0</v>
      </c>
      <c r="K12" s="66">
        <f t="shared" si="3"/>
        <v>0</v>
      </c>
      <c r="L12" s="66">
        <f t="shared" si="3"/>
        <v>0</v>
      </c>
      <c r="M12" s="66">
        <f t="shared" si="3"/>
        <v>0</v>
      </c>
      <c r="N12" s="66">
        <f t="shared" si="3"/>
        <v>0</v>
      </c>
      <c r="O12" s="66">
        <f t="shared" si="3"/>
        <v>0</v>
      </c>
      <c r="P12" s="66">
        <f t="shared" si="3"/>
        <v>0</v>
      </c>
      <c r="Q12" s="69">
        <f>+Q13</f>
        <v>2152</v>
      </c>
    </row>
    <row r="13" spans="1:21" s="67" customFormat="1" x14ac:dyDescent="0.2">
      <c r="A13" s="71" t="s">
        <v>112</v>
      </c>
      <c r="B13" s="64"/>
      <c r="C13" s="71" t="s">
        <v>113</v>
      </c>
      <c r="D13" s="66">
        <f>+D14</f>
        <v>2152</v>
      </c>
      <c r="E13" s="66">
        <f>+E14</f>
        <v>2152</v>
      </c>
      <c r="F13" s="66">
        <f t="shared" si="3"/>
        <v>0</v>
      </c>
      <c r="G13" s="66">
        <f t="shared" si="3"/>
        <v>0</v>
      </c>
      <c r="H13" s="66">
        <f t="shared" si="3"/>
        <v>0</v>
      </c>
      <c r="I13" s="66">
        <f t="shared" si="3"/>
        <v>0</v>
      </c>
      <c r="J13" s="66">
        <f t="shared" si="3"/>
        <v>0</v>
      </c>
      <c r="K13" s="66">
        <f t="shared" si="3"/>
        <v>0</v>
      </c>
      <c r="L13" s="66">
        <f t="shared" si="3"/>
        <v>0</v>
      </c>
      <c r="M13" s="66">
        <f t="shared" si="3"/>
        <v>0</v>
      </c>
      <c r="N13" s="66">
        <f t="shared" si="3"/>
        <v>0</v>
      </c>
      <c r="O13" s="66">
        <f t="shared" si="3"/>
        <v>0</v>
      </c>
      <c r="P13" s="66">
        <f t="shared" si="3"/>
        <v>0</v>
      </c>
      <c r="Q13" s="69">
        <f>+Q14</f>
        <v>2152</v>
      </c>
    </row>
    <row r="14" spans="1:21" x14ac:dyDescent="0.2">
      <c r="A14" s="72" t="s">
        <v>118</v>
      </c>
      <c r="B14" s="73"/>
      <c r="C14" s="74" t="s">
        <v>119</v>
      </c>
      <c r="D14" s="75">
        <v>2152</v>
      </c>
      <c r="E14" s="75">
        <v>2152</v>
      </c>
      <c r="F14" s="75">
        <v>0</v>
      </c>
      <c r="G14" s="76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7">
        <f>SUM(E14:P14)</f>
        <v>2152</v>
      </c>
      <c r="R14" s="78"/>
      <c r="S14" s="79"/>
      <c r="T14" s="79"/>
      <c r="U14" s="80"/>
    </row>
    <row r="15" spans="1:21" s="61" customFormat="1" x14ac:dyDescent="0.2">
      <c r="A15" s="64"/>
      <c r="B15" s="64"/>
      <c r="C15" s="81" t="s">
        <v>129</v>
      </c>
      <c r="D15" s="69">
        <f t="shared" ref="D15:P15" si="4">SUM(D16:D16)</f>
        <v>396092.13658999995</v>
      </c>
      <c r="E15" s="69">
        <f t="shared" si="4"/>
        <v>396089.44201999996</v>
      </c>
      <c r="F15" s="69">
        <f t="shared" si="4"/>
        <v>0</v>
      </c>
      <c r="G15" s="82">
        <f t="shared" si="4"/>
        <v>2.6468000000000003</v>
      </c>
      <c r="H15" s="69">
        <f t="shared" si="4"/>
        <v>4.777E-2</v>
      </c>
      <c r="I15" s="69">
        <f t="shared" si="4"/>
        <v>0</v>
      </c>
      <c r="J15" s="69">
        <f t="shared" si="4"/>
        <v>0</v>
      </c>
      <c r="K15" s="69">
        <f t="shared" si="4"/>
        <v>0</v>
      </c>
      <c r="L15" s="69">
        <f t="shared" si="4"/>
        <v>0</v>
      </c>
      <c r="M15" s="69">
        <f t="shared" si="4"/>
        <v>0</v>
      </c>
      <c r="N15" s="69">
        <f t="shared" si="4"/>
        <v>0</v>
      </c>
      <c r="O15" s="69">
        <f t="shared" si="4"/>
        <v>0</v>
      </c>
      <c r="P15" s="69">
        <f t="shared" si="4"/>
        <v>0</v>
      </c>
      <c r="Q15" s="69">
        <f t="shared" si="2"/>
        <v>396092.13658999995</v>
      </c>
      <c r="R15" s="59"/>
    </row>
    <row r="16" spans="1:21" ht="22.5" x14ac:dyDescent="0.2">
      <c r="A16" s="72" t="s">
        <v>142</v>
      </c>
      <c r="B16" s="73" t="s">
        <v>143</v>
      </c>
      <c r="C16" s="74" t="s">
        <v>144</v>
      </c>
      <c r="D16" s="75">
        <v>396092.13658999995</v>
      </c>
      <c r="E16" s="75">
        <v>396089.44201999996</v>
      </c>
      <c r="F16" s="75">
        <v>0</v>
      </c>
      <c r="G16" s="76">
        <v>2.6468000000000003</v>
      </c>
      <c r="H16" s="75">
        <v>4.777E-2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7">
        <f>SUM(E16:P16)</f>
        <v>396092.13658999995</v>
      </c>
      <c r="R16" s="78"/>
      <c r="S16" s="79"/>
      <c r="T16" s="79"/>
      <c r="U16" s="80"/>
    </row>
    <row r="17" spans="1:21" s="61" customFormat="1" x14ac:dyDescent="0.2">
      <c r="A17" s="104" t="s">
        <v>133</v>
      </c>
      <c r="B17" s="104"/>
      <c r="C17" s="104"/>
      <c r="D17" s="69">
        <f>D7+D15</f>
        <v>398484.32230999996</v>
      </c>
      <c r="E17" s="69">
        <f t="shared" ref="E17:P17" si="5">E7+E15</f>
        <v>398481.50772999995</v>
      </c>
      <c r="F17" s="69">
        <f t="shared" si="5"/>
        <v>0</v>
      </c>
      <c r="G17" s="82">
        <f t="shared" si="5"/>
        <v>2.7668100000000004</v>
      </c>
      <c r="H17" s="69">
        <f t="shared" si="5"/>
        <v>4.777E-2</v>
      </c>
      <c r="I17" s="69">
        <f t="shared" si="5"/>
        <v>0</v>
      </c>
      <c r="J17" s="69">
        <f t="shared" si="5"/>
        <v>0</v>
      </c>
      <c r="K17" s="69">
        <f t="shared" si="5"/>
        <v>0</v>
      </c>
      <c r="L17" s="69">
        <f t="shared" si="5"/>
        <v>0</v>
      </c>
      <c r="M17" s="69">
        <f t="shared" si="5"/>
        <v>0</v>
      </c>
      <c r="N17" s="69">
        <f t="shared" si="5"/>
        <v>0</v>
      </c>
      <c r="O17" s="69">
        <f t="shared" si="5"/>
        <v>0</v>
      </c>
      <c r="P17" s="69">
        <f t="shared" si="5"/>
        <v>0</v>
      </c>
      <c r="Q17" s="69">
        <f t="shared" si="2"/>
        <v>398484.32230999996</v>
      </c>
      <c r="R17" s="59"/>
      <c r="S17" s="79"/>
      <c r="T17" s="79"/>
      <c r="U17" s="83"/>
    </row>
    <row r="18" spans="1:21" x14ac:dyDescent="0.2">
      <c r="T18" s="80"/>
      <c r="U18" s="80"/>
    </row>
  </sheetData>
  <mergeCells count="4">
    <mergeCell ref="A1:Q1"/>
    <mergeCell ref="A2:Q2"/>
    <mergeCell ref="A3:Q3"/>
    <mergeCell ref="A17:C17"/>
  </mergeCells>
  <pageMargins left="0.7" right="0.7" top="0.75" bottom="0.75" header="0.3" footer="0.3"/>
  <pageSetup orientation="portrait" r:id="rId1"/>
  <ignoredErrors>
    <ignoredError sqref="B16" numberStoredAsText="1"/>
    <ignoredError sqref="Q11:Q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A78F-D075-40DA-8ED7-AAF950C0E899}">
  <sheetPr>
    <tabColor theme="0" tint="-0.249977111117893"/>
  </sheetPr>
  <dimension ref="A1:AE14"/>
  <sheetViews>
    <sheetView tabSelected="1" workbookViewId="0">
      <selection activeCell="E22" sqref="E22"/>
    </sheetView>
  </sheetViews>
  <sheetFormatPr baseColWidth="10" defaultColWidth="11" defaultRowHeight="12.75" x14ac:dyDescent="0.2"/>
  <cols>
    <col min="1" max="1" width="15.42578125" style="57" customWidth="1"/>
    <col min="2" max="2" width="4.28515625" style="57" customWidth="1"/>
    <col min="3" max="3" width="56.140625" style="57" bestFit="1" customWidth="1"/>
    <col min="4" max="4" width="14" style="57" customWidth="1"/>
    <col min="5" max="5" width="13.85546875" style="59" bestFit="1" customWidth="1"/>
    <col min="6" max="6" width="13.85546875" style="59" hidden="1" customWidth="1"/>
    <col min="7" max="7" width="9.140625" style="59" hidden="1" customWidth="1"/>
    <col min="8" max="14" width="11.7109375" style="59" hidden="1" customWidth="1"/>
    <col min="15" max="15" width="11.7109375" style="59" customWidth="1"/>
    <col min="16" max="17" width="11.7109375" style="59" hidden="1" customWidth="1"/>
    <col min="18" max="18" width="11.7109375" style="59" customWidth="1"/>
    <col min="19" max="19" width="11.7109375" style="59" hidden="1" customWidth="1"/>
    <col min="20" max="27" width="11.7109375" style="57" hidden="1" customWidth="1"/>
    <col min="28" max="28" width="11.7109375" style="57" customWidth="1"/>
    <col min="29" max="29" width="11.7109375" style="57" hidden="1" customWidth="1"/>
    <col min="30" max="30" width="10.28515625" style="57" hidden="1" customWidth="1"/>
    <col min="31" max="31" width="11.7109375" style="57" customWidth="1"/>
    <col min="32" max="228" width="11.42578125" style="57" customWidth="1"/>
    <col min="229" max="229" width="13.7109375" style="57" customWidth="1"/>
    <col min="230" max="230" width="4.28515625" style="57" customWidth="1"/>
    <col min="231" max="231" width="56.140625" style="57" bestFit="1" customWidth="1"/>
    <col min="232" max="235" width="11.85546875" style="57" customWidth="1"/>
    <col min="236" max="16384" width="11" style="57"/>
  </cols>
  <sheetData>
    <row r="1" spans="1:31" ht="20.25" x14ac:dyDescent="0.3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</row>
    <row r="2" spans="1:31" x14ac:dyDescent="0.2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</row>
    <row r="3" spans="1:31" x14ac:dyDescent="0.2">
      <c r="A3" s="103" t="s">
        <v>145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</row>
    <row r="4" spans="1:31" x14ac:dyDescent="0.2">
      <c r="A4" s="58" t="s">
        <v>3</v>
      </c>
      <c r="S4" s="60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2" t="s">
        <v>148</v>
      </c>
    </row>
    <row r="5" spans="1:31" x14ac:dyDescent="0.2">
      <c r="A5" s="58" t="s">
        <v>4</v>
      </c>
      <c r="S5" s="63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2" t="s">
        <v>5</v>
      </c>
    </row>
    <row r="6" spans="1:31" s="67" customFormat="1" ht="24.95" customHeight="1" x14ac:dyDescent="0.2">
      <c r="A6" s="64" t="s">
        <v>6</v>
      </c>
      <c r="B6" s="64" t="s">
        <v>7</v>
      </c>
      <c r="C6" s="64" t="s">
        <v>8</v>
      </c>
      <c r="D6" s="64" t="s">
        <v>146</v>
      </c>
      <c r="E6" s="65" t="s">
        <v>134</v>
      </c>
      <c r="F6" s="65" t="s">
        <v>39</v>
      </c>
      <c r="G6" s="65" t="s">
        <v>147</v>
      </c>
      <c r="H6" s="65" t="s">
        <v>41</v>
      </c>
      <c r="I6" s="65" t="s">
        <v>42</v>
      </c>
      <c r="J6" s="65" t="s">
        <v>43</v>
      </c>
      <c r="K6" s="65" t="s">
        <v>44</v>
      </c>
      <c r="L6" s="65" t="s">
        <v>45</v>
      </c>
      <c r="M6" s="65" t="s">
        <v>46</v>
      </c>
      <c r="N6" s="65" t="s">
        <v>47</v>
      </c>
      <c r="O6" s="65" t="s">
        <v>48</v>
      </c>
      <c r="P6" s="65" t="s">
        <v>49</v>
      </c>
      <c r="Q6" s="65" t="s">
        <v>50</v>
      </c>
      <c r="R6" s="65" t="s">
        <v>51</v>
      </c>
      <c r="S6" s="65" t="s">
        <v>52</v>
      </c>
      <c r="T6" s="65" t="s">
        <v>53</v>
      </c>
      <c r="U6" s="65" t="s">
        <v>54</v>
      </c>
      <c r="V6" s="65" t="s">
        <v>55</v>
      </c>
      <c r="W6" s="65" t="s">
        <v>56</v>
      </c>
      <c r="X6" s="65" t="s">
        <v>57</v>
      </c>
      <c r="Y6" s="65" t="s">
        <v>58</v>
      </c>
      <c r="Z6" s="65" t="s">
        <v>59</v>
      </c>
      <c r="AA6" s="65" t="s">
        <v>60</v>
      </c>
      <c r="AB6" s="65" t="s">
        <v>61</v>
      </c>
      <c r="AC6" s="65" t="s">
        <v>62</v>
      </c>
      <c r="AD6" s="65" t="s">
        <v>63</v>
      </c>
      <c r="AE6" s="65" t="s">
        <v>64</v>
      </c>
    </row>
    <row r="7" spans="1:31" s="61" customFormat="1" ht="17.25" customHeight="1" x14ac:dyDescent="0.2">
      <c r="A7" s="68" t="s">
        <v>65</v>
      </c>
      <c r="B7" s="64"/>
      <c r="C7" s="81" t="s">
        <v>139</v>
      </c>
      <c r="D7" s="69">
        <f t="shared" ref="D7:S10" si="0">+D8</f>
        <v>3916.6669999999999</v>
      </c>
      <c r="E7" s="69">
        <f t="shared" si="0"/>
        <v>3916.6669999999999</v>
      </c>
      <c r="F7" s="69">
        <f t="shared" si="0"/>
        <v>3916.6669999999999</v>
      </c>
      <c r="G7" s="69">
        <f t="shared" si="0"/>
        <v>0</v>
      </c>
      <c r="H7" s="69">
        <f t="shared" si="0"/>
        <v>0</v>
      </c>
      <c r="I7" s="69">
        <f t="shared" si="0"/>
        <v>0</v>
      </c>
      <c r="J7" s="69">
        <f t="shared" si="0"/>
        <v>0</v>
      </c>
      <c r="K7" s="69">
        <f t="shared" si="0"/>
        <v>0</v>
      </c>
      <c r="L7" s="69">
        <f t="shared" si="0"/>
        <v>0</v>
      </c>
      <c r="M7" s="69">
        <f t="shared" si="0"/>
        <v>0</v>
      </c>
      <c r="N7" s="69">
        <f t="shared" si="0"/>
        <v>0</v>
      </c>
      <c r="O7" s="69">
        <f t="shared" si="0"/>
        <v>0</v>
      </c>
      <c r="P7" s="69">
        <f t="shared" si="0"/>
        <v>0</v>
      </c>
      <c r="Q7" s="69">
        <f t="shared" si="0"/>
        <v>0</v>
      </c>
      <c r="R7" s="69">
        <f t="shared" si="0"/>
        <v>3916.6669999999999</v>
      </c>
      <c r="S7" s="69">
        <f t="shared" si="0"/>
        <v>3916.6669999999999</v>
      </c>
      <c r="T7" s="69">
        <f t="shared" ref="T7:AE10" si="1">+T8</f>
        <v>0</v>
      </c>
      <c r="U7" s="69">
        <f t="shared" si="1"/>
        <v>0</v>
      </c>
      <c r="V7" s="69">
        <f t="shared" si="1"/>
        <v>0</v>
      </c>
      <c r="W7" s="69">
        <f t="shared" si="1"/>
        <v>0</v>
      </c>
      <c r="X7" s="69">
        <f t="shared" si="1"/>
        <v>0</v>
      </c>
      <c r="Y7" s="69">
        <f t="shared" si="1"/>
        <v>0</v>
      </c>
      <c r="Z7" s="69">
        <f t="shared" si="1"/>
        <v>0</v>
      </c>
      <c r="AA7" s="69">
        <f t="shared" si="1"/>
        <v>0</v>
      </c>
      <c r="AB7" s="69">
        <f t="shared" si="1"/>
        <v>0</v>
      </c>
      <c r="AC7" s="69">
        <f t="shared" si="1"/>
        <v>0</v>
      </c>
      <c r="AD7" s="69">
        <f t="shared" si="1"/>
        <v>0</v>
      </c>
      <c r="AE7" s="69">
        <f t="shared" si="1"/>
        <v>3916.6669999999999</v>
      </c>
    </row>
    <row r="8" spans="1:31" s="67" customFormat="1" ht="20.25" customHeight="1" x14ac:dyDescent="0.2">
      <c r="A8" s="68" t="s">
        <v>67</v>
      </c>
      <c r="B8" s="64"/>
      <c r="C8" s="85" t="s">
        <v>140</v>
      </c>
      <c r="D8" s="66">
        <f t="shared" si="0"/>
        <v>3916.6669999999999</v>
      </c>
      <c r="E8" s="66">
        <f t="shared" si="0"/>
        <v>3916.6669999999999</v>
      </c>
      <c r="F8" s="66">
        <f t="shared" si="0"/>
        <v>3916.6669999999999</v>
      </c>
      <c r="G8" s="66">
        <f t="shared" si="0"/>
        <v>0</v>
      </c>
      <c r="H8" s="66">
        <f t="shared" si="0"/>
        <v>0</v>
      </c>
      <c r="I8" s="66">
        <f t="shared" si="0"/>
        <v>0</v>
      </c>
      <c r="J8" s="66">
        <f t="shared" si="0"/>
        <v>0</v>
      </c>
      <c r="K8" s="66">
        <f t="shared" si="0"/>
        <v>0</v>
      </c>
      <c r="L8" s="66">
        <f t="shared" si="0"/>
        <v>0</v>
      </c>
      <c r="M8" s="66">
        <f t="shared" si="0"/>
        <v>0</v>
      </c>
      <c r="N8" s="66">
        <f t="shared" si="0"/>
        <v>0</v>
      </c>
      <c r="O8" s="66">
        <f t="shared" si="0"/>
        <v>0</v>
      </c>
      <c r="P8" s="66">
        <f t="shared" si="0"/>
        <v>0</v>
      </c>
      <c r="Q8" s="66">
        <f t="shared" si="0"/>
        <v>0</v>
      </c>
      <c r="R8" s="66">
        <f t="shared" si="0"/>
        <v>3916.6669999999999</v>
      </c>
      <c r="S8" s="66">
        <f t="shared" si="0"/>
        <v>3916.6669999999999</v>
      </c>
      <c r="T8" s="66">
        <f t="shared" si="1"/>
        <v>0</v>
      </c>
      <c r="U8" s="66">
        <f t="shared" si="1"/>
        <v>0</v>
      </c>
      <c r="V8" s="66">
        <f t="shared" si="1"/>
        <v>0</v>
      </c>
      <c r="W8" s="66">
        <f t="shared" si="1"/>
        <v>0</v>
      </c>
      <c r="X8" s="66">
        <f t="shared" si="1"/>
        <v>0</v>
      </c>
      <c r="Y8" s="66">
        <f t="shared" si="1"/>
        <v>0</v>
      </c>
      <c r="Z8" s="66">
        <f t="shared" si="1"/>
        <v>0</v>
      </c>
      <c r="AA8" s="66">
        <f t="shared" si="1"/>
        <v>0</v>
      </c>
      <c r="AB8" s="66">
        <f t="shared" si="1"/>
        <v>0</v>
      </c>
      <c r="AC8" s="66">
        <f t="shared" si="1"/>
        <v>0</v>
      </c>
      <c r="AD8" s="66">
        <f t="shared" si="1"/>
        <v>0</v>
      </c>
      <c r="AE8" s="66">
        <f t="shared" si="1"/>
        <v>3916.6669999999999</v>
      </c>
    </row>
    <row r="9" spans="1:31" s="67" customFormat="1" ht="20.25" customHeight="1" x14ac:dyDescent="0.2">
      <c r="A9" s="68" t="s">
        <v>75</v>
      </c>
      <c r="B9" s="64"/>
      <c r="C9" s="86" t="s">
        <v>141</v>
      </c>
      <c r="D9" s="66">
        <f t="shared" si="0"/>
        <v>3916.6669999999999</v>
      </c>
      <c r="E9" s="66">
        <f t="shared" si="0"/>
        <v>3916.6669999999999</v>
      </c>
      <c r="F9" s="66">
        <f t="shared" si="0"/>
        <v>3916.6669999999999</v>
      </c>
      <c r="G9" s="66">
        <f t="shared" si="0"/>
        <v>0</v>
      </c>
      <c r="H9" s="66">
        <f t="shared" si="0"/>
        <v>0</v>
      </c>
      <c r="I9" s="66">
        <f t="shared" si="0"/>
        <v>0</v>
      </c>
      <c r="J9" s="66">
        <f t="shared" si="0"/>
        <v>0</v>
      </c>
      <c r="K9" s="66">
        <f t="shared" si="0"/>
        <v>0</v>
      </c>
      <c r="L9" s="66">
        <f t="shared" si="0"/>
        <v>0</v>
      </c>
      <c r="M9" s="66">
        <f t="shared" si="0"/>
        <v>0</v>
      </c>
      <c r="N9" s="66">
        <f t="shared" si="0"/>
        <v>0</v>
      </c>
      <c r="O9" s="66">
        <f t="shared" si="0"/>
        <v>0</v>
      </c>
      <c r="P9" s="66">
        <f t="shared" si="0"/>
        <v>0</v>
      </c>
      <c r="Q9" s="66">
        <f t="shared" si="0"/>
        <v>0</v>
      </c>
      <c r="R9" s="66">
        <f t="shared" si="0"/>
        <v>3916.6669999999999</v>
      </c>
      <c r="S9" s="66">
        <f t="shared" si="0"/>
        <v>3916.6669999999999</v>
      </c>
      <c r="T9" s="66">
        <f t="shared" si="1"/>
        <v>0</v>
      </c>
      <c r="U9" s="66">
        <f t="shared" si="1"/>
        <v>0</v>
      </c>
      <c r="V9" s="66">
        <f t="shared" si="1"/>
        <v>0</v>
      </c>
      <c r="W9" s="66">
        <f t="shared" si="1"/>
        <v>0</v>
      </c>
      <c r="X9" s="66">
        <f t="shared" si="1"/>
        <v>0</v>
      </c>
      <c r="Y9" s="66">
        <f t="shared" si="1"/>
        <v>0</v>
      </c>
      <c r="Z9" s="66">
        <f t="shared" si="1"/>
        <v>0</v>
      </c>
      <c r="AA9" s="66">
        <f t="shared" si="1"/>
        <v>0</v>
      </c>
      <c r="AB9" s="66">
        <f t="shared" si="1"/>
        <v>0</v>
      </c>
      <c r="AC9" s="66">
        <f t="shared" si="1"/>
        <v>0</v>
      </c>
      <c r="AD9" s="66">
        <f t="shared" si="1"/>
        <v>0</v>
      </c>
      <c r="AE9" s="66">
        <f t="shared" si="1"/>
        <v>3916.6669999999999</v>
      </c>
    </row>
    <row r="10" spans="1:31" s="67" customFormat="1" ht="20.25" customHeight="1" x14ac:dyDescent="0.2">
      <c r="A10" s="68" t="s">
        <v>77</v>
      </c>
      <c r="B10" s="64"/>
      <c r="C10" s="87" t="s">
        <v>78</v>
      </c>
      <c r="D10" s="66">
        <f t="shared" si="0"/>
        <v>3916.6669999999999</v>
      </c>
      <c r="E10" s="66">
        <f t="shared" si="0"/>
        <v>3916.6669999999999</v>
      </c>
      <c r="F10" s="66">
        <f t="shared" si="0"/>
        <v>3916.6669999999999</v>
      </c>
      <c r="G10" s="66">
        <f t="shared" si="0"/>
        <v>0</v>
      </c>
      <c r="H10" s="66">
        <f t="shared" si="0"/>
        <v>0</v>
      </c>
      <c r="I10" s="66">
        <f t="shared" si="0"/>
        <v>0</v>
      </c>
      <c r="J10" s="66">
        <f t="shared" si="0"/>
        <v>0</v>
      </c>
      <c r="K10" s="66">
        <f t="shared" si="0"/>
        <v>0</v>
      </c>
      <c r="L10" s="66">
        <f t="shared" si="0"/>
        <v>0</v>
      </c>
      <c r="M10" s="66">
        <f t="shared" si="0"/>
        <v>0</v>
      </c>
      <c r="N10" s="66">
        <f t="shared" si="0"/>
        <v>0</v>
      </c>
      <c r="O10" s="66">
        <f t="shared" si="0"/>
        <v>0</v>
      </c>
      <c r="P10" s="66">
        <f t="shared" si="0"/>
        <v>0</v>
      </c>
      <c r="Q10" s="66">
        <f t="shared" si="0"/>
        <v>0</v>
      </c>
      <c r="R10" s="66">
        <f t="shared" si="0"/>
        <v>3916.6669999999999</v>
      </c>
      <c r="S10" s="66">
        <f t="shared" si="0"/>
        <v>3916.6669999999999</v>
      </c>
      <c r="T10" s="66">
        <f t="shared" si="1"/>
        <v>0</v>
      </c>
      <c r="U10" s="66">
        <f t="shared" si="1"/>
        <v>0</v>
      </c>
      <c r="V10" s="66">
        <f t="shared" si="1"/>
        <v>0</v>
      </c>
      <c r="W10" s="66">
        <f t="shared" si="1"/>
        <v>0</v>
      </c>
      <c r="X10" s="66">
        <f t="shared" si="1"/>
        <v>0</v>
      </c>
      <c r="Y10" s="66">
        <f t="shared" si="1"/>
        <v>0</v>
      </c>
      <c r="Z10" s="66">
        <f t="shared" si="1"/>
        <v>0</v>
      </c>
      <c r="AA10" s="66">
        <f t="shared" si="1"/>
        <v>0</v>
      </c>
      <c r="AB10" s="66">
        <f t="shared" si="1"/>
        <v>0</v>
      </c>
      <c r="AC10" s="66">
        <f t="shared" si="1"/>
        <v>0</v>
      </c>
      <c r="AD10" s="66">
        <f t="shared" si="1"/>
        <v>0</v>
      </c>
      <c r="AE10" s="66">
        <f t="shared" si="1"/>
        <v>3916.6669999999999</v>
      </c>
    </row>
    <row r="11" spans="1:31" ht="33" customHeight="1" x14ac:dyDescent="0.2">
      <c r="A11" s="88" t="s">
        <v>91</v>
      </c>
      <c r="B11" s="73">
        <v>21</v>
      </c>
      <c r="C11" s="89" t="s">
        <v>93</v>
      </c>
      <c r="D11" s="77">
        <v>3916.6669999999999</v>
      </c>
      <c r="E11" s="77">
        <v>3916.6669999999999</v>
      </c>
      <c r="F11" s="77">
        <v>3916.6669999999999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f>SUM(F11:Q11)</f>
        <v>3916.6669999999999</v>
      </c>
      <c r="S11" s="77">
        <v>3916.6669999999999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0</v>
      </c>
      <c r="AB11" s="77">
        <v>0</v>
      </c>
      <c r="AC11" s="77">
        <v>0</v>
      </c>
      <c r="AD11" s="77">
        <v>0</v>
      </c>
      <c r="AE11" s="77">
        <f>SUM(S11:AD11)</f>
        <v>3916.6669999999999</v>
      </c>
    </row>
    <row r="12" spans="1:31" s="61" customFormat="1" ht="15.75" customHeight="1" x14ac:dyDescent="0.2">
      <c r="A12" s="68" t="s">
        <v>128</v>
      </c>
      <c r="B12" s="64"/>
      <c r="C12" s="81" t="s">
        <v>129</v>
      </c>
      <c r="D12" s="69">
        <f>+D13</f>
        <v>52122.488960000002</v>
      </c>
      <c r="E12" s="69">
        <f>+E13</f>
        <v>48730.071960000001</v>
      </c>
      <c r="F12" s="69">
        <f t="shared" ref="F12:AE12" si="2">+F13</f>
        <v>19148.628960000002</v>
      </c>
      <c r="G12" s="69">
        <f t="shared" si="2"/>
        <v>6846.99</v>
      </c>
      <c r="H12" s="69">
        <f t="shared" si="2"/>
        <v>17734.453000000001</v>
      </c>
      <c r="I12" s="69">
        <f t="shared" si="2"/>
        <v>0</v>
      </c>
      <c r="J12" s="69">
        <f t="shared" si="2"/>
        <v>5000</v>
      </c>
      <c r="K12" s="69">
        <f t="shared" si="2"/>
        <v>0</v>
      </c>
      <c r="L12" s="69">
        <f t="shared" si="2"/>
        <v>0</v>
      </c>
      <c r="M12" s="69">
        <f t="shared" si="2"/>
        <v>0</v>
      </c>
      <c r="N12" s="69">
        <f t="shared" si="2"/>
        <v>0</v>
      </c>
      <c r="O12" s="69">
        <f t="shared" si="2"/>
        <v>0</v>
      </c>
      <c r="P12" s="69">
        <f t="shared" si="2"/>
        <v>0</v>
      </c>
      <c r="Q12" s="69">
        <f t="shared" si="2"/>
        <v>0</v>
      </c>
      <c r="R12" s="69">
        <f>+R13</f>
        <v>48730.071960000001</v>
      </c>
      <c r="S12" s="69">
        <f t="shared" si="2"/>
        <v>19148.628960000002</v>
      </c>
      <c r="T12" s="69">
        <f t="shared" si="2"/>
        <v>6846.99</v>
      </c>
      <c r="U12" s="69">
        <f t="shared" si="2"/>
        <v>17734.453000000001</v>
      </c>
      <c r="V12" s="69">
        <f t="shared" si="2"/>
        <v>0</v>
      </c>
      <c r="W12" s="69">
        <f t="shared" si="2"/>
        <v>5000</v>
      </c>
      <c r="X12" s="69">
        <f t="shared" si="2"/>
        <v>0</v>
      </c>
      <c r="Y12" s="69">
        <f t="shared" si="2"/>
        <v>0</v>
      </c>
      <c r="Z12" s="69">
        <f t="shared" si="2"/>
        <v>0</v>
      </c>
      <c r="AA12" s="69">
        <f t="shared" si="2"/>
        <v>0</v>
      </c>
      <c r="AB12" s="69">
        <f t="shared" si="2"/>
        <v>0</v>
      </c>
      <c r="AC12" s="69">
        <f t="shared" si="2"/>
        <v>0</v>
      </c>
      <c r="AD12" s="69">
        <f t="shared" si="2"/>
        <v>0</v>
      </c>
      <c r="AE12" s="69">
        <f t="shared" si="2"/>
        <v>48730.071960000001</v>
      </c>
    </row>
    <row r="13" spans="1:31" ht="23.25" customHeight="1" x14ac:dyDescent="0.2">
      <c r="A13" s="88" t="s">
        <v>142</v>
      </c>
      <c r="B13" s="73" t="s">
        <v>143</v>
      </c>
      <c r="C13" s="89" t="s">
        <v>144</v>
      </c>
      <c r="D13" s="77">
        <v>52122.488960000002</v>
      </c>
      <c r="E13" s="77">
        <v>48730.071960000001</v>
      </c>
      <c r="F13" s="77">
        <v>19148.628960000002</v>
      </c>
      <c r="G13" s="77">
        <v>6846.99</v>
      </c>
      <c r="H13" s="77">
        <v>17734.453000000001</v>
      </c>
      <c r="I13" s="77">
        <v>0</v>
      </c>
      <c r="J13" s="77">
        <v>5000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f>SUM(F13:Q13)</f>
        <v>48730.071960000001</v>
      </c>
      <c r="S13" s="77">
        <v>19148.628960000002</v>
      </c>
      <c r="T13" s="77">
        <v>6846.99</v>
      </c>
      <c r="U13" s="77">
        <v>17734.453000000001</v>
      </c>
      <c r="V13" s="77">
        <v>0</v>
      </c>
      <c r="W13" s="77">
        <v>5000</v>
      </c>
      <c r="X13" s="77">
        <v>0</v>
      </c>
      <c r="Y13" s="77">
        <v>0</v>
      </c>
      <c r="Z13" s="77">
        <v>0</v>
      </c>
      <c r="AA13" s="77">
        <v>0</v>
      </c>
      <c r="AB13" s="77">
        <v>0</v>
      </c>
      <c r="AC13" s="77">
        <v>0</v>
      </c>
      <c r="AD13" s="77">
        <v>0</v>
      </c>
      <c r="AE13" s="77">
        <f>SUM(S13:AD13)</f>
        <v>48730.071960000001</v>
      </c>
    </row>
    <row r="14" spans="1:31" s="61" customFormat="1" x14ac:dyDescent="0.2">
      <c r="A14" s="104" t="s">
        <v>133</v>
      </c>
      <c r="B14" s="104"/>
      <c r="C14" s="104"/>
      <c r="D14" s="69">
        <f>+D7+D12</f>
        <v>56039.155960000004</v>
      </c>
      <c r="E14" s="69">
        <f>+E7+E12</f>
        <v>52646.738960000002</v>
      </c>
      <c r="F14" s="69">
        <f t="shared" ref="F14:AE14" si="3">+F7+F12</f>
        <v>23065.295960000003</v>
      </c>
      <c r="G14" s="69">
        <f t="shared" si="3"/>
        <v>6846.99</v>
      </c>
      <c r="H14" s="69">
        <f t="shared" si="3"/>
        <v>17734.453000000001</v>
      </c>
      <c r="I14" s="69">
        <f t="shared" si="3"/>
        <v>0</v>
      </c>
      <c r="J14" s="69">
        <f t="shared" si="3"/>
        <v>5000</v>
      </c>
      <c r="K14" s="69">
        <f t="shared" si="3"/>
        <v>0</v>
      </c>
      <c r="L14" s="69">
        <f t="shared" si="3"/>
        <v>0</v>
      </c>
      <c r="M14" s="69">
        <f t="shared" si="3"/>
        <v>0</v>
      </c>
      <c r="N14" s="69">
        <f t="shared" si="3"/>
        <v>0</v>
      </c>
      <c r="O14" s="69">
        <f t="shared" si="3"/>
        <v>0</v>
      </c>
      <c r="P14" s="69">
        <f t="shared" si="3"/>
        <v>0</v>
      </c>
      <c r="Q14" s="69">
        <f t="shared" si="3"/>
        <v>0</v>
      </c>
      <c r="R14" s="69">
        <f t="shared" si="3"/>
        <v>52646.738960000002</v>
      </c>
      <c r="S14" s="69">
        <f t="shared" si="3"/>
        <v>23065.295960000003</v>
      </c>
      <c r="T14" s="69">
        <f t="shared" si="3"/>
        <v>6846.99</v>
      </c>
      <c r="U14" s="69">
        <f t="shared" si="3"/>
        <v>17734.453000000001</v>
      </c>
      <c r="V14" s="69">
        <f t="shared" si="3"/>
        <v>0</v>
      </c>
      <c r="W14" s="69">
        <f t="shared" si="3"/>
        <v>5000</v>
      </c>
      <c r="X14" s="69">
        <f t="shared" si="3"/>
        <v>0</v>
      </c>
      <c r="Y14" s="69">
        <f t="shared" si="3"/>
        <v>0</v>
      </c>
      <c r="Z14" s="69">
        <f t="shared" si="3"/>
        <v>0</v>
      </c>
      <c r="AA14" s="69">
        <f t="shared" si="3"/>
        <v>0</v>
      </c>
      <c r="AB14" s="69">
        <f t="shared" si="3"/>
        <v>0</v>
      </c>
      <c r="AC14" s="69">
        <f t="shared" si="3"/>
        <v>0</v>
      </c>
      <c r="AD14" s="69">
        <f t="shared" si="3"/>
        <v>0</v>
      </c>
      <c r="AE14" s="69">
        <f t="shared" si="3"/>
        <v>52646.738960000002</v>
      </c>
    </row>
  </sheetData>
  <mergeCells count="4">
    <mergeCell ref="A1:AE1"/>
    <mergeCell ref="A2:AE2"/>
    <mergeCell ref="A3:AE3"/>
    <mergeCell ref="A14:C14"/>
  </mergeCells>
  <pageMargins left="0.7" right="0.7" top="0.75" bottom="0.75" header="0.3" footer="0.3"/>
  <pageSetup orientation="landscape" r:id="rId1"/>
  <ignoredErrors>
    <ignoredError sqref="B13" numberStoredAsText="1"/>
    <ignoredError sqref="R12" formula="1"/>
    <ignoredError sqref="R11 R13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GASTOS</vt:lpstr>
      <vt:lpstr>CUENTAS POR PAGAR</vt:lpstr>
      <vt:lpstr>RESERVAS PRESUPUESTALES</vt:lpstr>
      <vt:lpstr>GASTOS!Área_de_impresión</vt:lpstr>
      <vt:lpstr>GASTOS!Títulos_a_imprimir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Patricia Moreno Buitrago</dc:creator>
  <cp:lastModifiedBy>Simit Capital Simit Capital</cp:lastModifiedBy>
  <dcterms:created xsi:type="dcterms:W3CDTF">2024-11-18T22:56:50Z</dcterms:created>
  <dcterms:modified xsi:type="dcterms:W3CDTF">2024-11-22T22:38:30Z</dcterms:modified>
</cp:coreProperties>
</file>