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morenob\Desktop\INFORMES PUB SEP 2026\"/>
    </mc:Choice>
  </mc:AlternateContent>
  <xr:revisionPtr revIDLastSave="0" documentId="13_ncr:1_{DB927326-E07A-4712-B5E6-9FC7ACB48E05}" xr6:coauthVersionLast="47" xr6:coauthVersionMax="47" xr10:uidLastSave="{00000000-0000-0000-0000-000000000000}"/>
  <bookViews>
    <workbookView xWindow="-120" yWindow="-120" windowWidth="29040" windowHeight="15720" xr2:uid="{DEBDA1D4-EFB2-44AA-A2E2-93773DE5D718}"/>
  </bookViews>
  <sheets>
    <sheet name="GASTOS" sheetId="1" r:id="rId1"/>
    <sheet name="CUENTAS POR PAGAR" sheetId="2" r:id="rId2"/>
    <sheet name="RESERVAS" sheetId="3" r:id="rId3"/>
  </sheets>
  <definedNames>
    <definedName name="_xlnm._FilterDatabase" localSheetId="0" hidden="1">GASTOS!$A$6:$BN$40</definedName>
    <definedName name="_xlnm.Print_Area" localSheetId="0">GASTOS!$A$1:$BG$38</definedName>
    <definedName name="_xlnm.Print_Titles" localSheetId="0">GASTOS!$6:$6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C19" i="1" l="1"/>
  <c r="V14" i="3"/>
  <c r="V16" i="3" s="1"/>
  <c r="G14" i="3"/>
  <c r="G16" i="3" s="1"/>
  <c r="E14" i="3"/>
  <c r="AD14" i="3"/>
  <c r="AC14" i="3"/>
  <c r="AB14" i="3"/>
  <c r="AA14" i="3"/>
  <c r="Z14" i="3"/>
  <c r="Y14" i="3"/>
  <c r="X14" i="3"/>
  <c r="W14" i="3"/>
  <c r="U14" i="3"/>
  <c r="T14" i="3"/>
  <c r="S14" i="3"/>
  <c r="Q14" i="3"/>
  <c r="P14" i="3"/>
  <c r="O14" i="3"/>
  <c r="N14" i="3"/>
  <c r="M14" i="3"/>
  <c r="L14" i="3"/>
  <c r="K14" i="3"/>
  <c r="J14" i="3"/>
  <c r="I14" i="3"/>
  <c r="H14" i="3"/>
  <c r="D14" i="3"/>
  <c r="AE13" i="3"/>
  <c r="R13" i="3"/>
  <c r="AE12" i="3"/>
  <c r="AE11" i="3" s="1"/>
  <c r="AE10" i="3" s="1"/>
  <c r="AE9" i="3" s="1"/>
  <c r="AE8" i="3" s="1"/>
  <c r="AE7" i="3" s="1"/>
  <c r="R12" i="3"/>
  <c r="R11" i="3" s="1"/>
  <c r="R10" i="3" s="1"/>
  <c r="R9" i="3" s="1"/>
  <c r="R8" i="3" s="1"/>
  <c r="R7" i="3" s="1"/>
  <c r="AD11" i="3"/>
  <c r="AC11" i="3"/>
  <c r="AB11" i="3"/>
  <c r="AA11" i="3"/>
  <c r="Z11" i="3"/>
  <c r="Y11" i="3"/>
  <c r="X11" i="3"/>
  <c r="W11" i="3"/>
  <c r="V11" i="3"/>
  <c r="U11" i="3"/>
  <c r="T11" i="3"/>
  <c r="S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AD10" i="3"/>
  <c r="AC10" i="3"/>
  <c r="AB10" i="3"/>
  <c r="AA10" i="3"/>
  <c r="Z10" i="3"/>
  <c r="Y10" i="3"/>
  <c r="X10" i="3"/>
  <c r="W10" i="3"/>
  <c r="V10" i="3"/>
  <c r="U10" i="3"/>
  <c r="T10" i="3"/>
  <c r="S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AD9" i="3"/>
  <c r="AC9" i="3"/>
  <c r="AB9" i="3"/>
  <c r="AA9" i="3"/>
  <c r="Z9" i="3"/>
  <c r="Y9" i="3"/>
  <c r="X9" i="3"/>
  <c r="W9" i="3"/>
  <c r="V9" i="3"/>
  <c r="U9" i="3"/>
  <c r="T9" i="3"/>
  <c r="S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AD8" i="3"/>
  <c r="AC8" i="3"/>
  <c r="AB8" i="3"/>
  <c r="AA8" i="3"/>
  <c r="Z8" i="3"/>
  <c r="Y8" i="3"/>
  <c r="X8" i="3"/>
  <c r="W8" i="3"/>
  <c r="V8" i="3"/>
  <c r="U8" i="3"/>
  <c r="T8" i="3"/>
  <c r="S8" i="3"/>
  <c r="Q8" i="3"/>
  <c r="P8" i="3"/>
  <c r="O8" i="3"/>
  <c r="O7" i="3" s="1"/>
  <c r="O16" i="3" s="1"/>
  <c r="N8" i="3"/>
  <c r="N7" i="3" s="1"/>
  <c r="N16" i="3" s="1"/>
  <c r="M8" i="3"/>
  <c r="M7" i="3" s="1"/>
  <c r="M16" i="3" s="1"/>
  <c r="L8" i="3"/>
  <c r="L7" i="3" s="1"/>
  <c r="L16" i="3" s="1"/>
  <c r="K8" i="3"/>
  <c r="K7" i="3" s="1"/>
  <c r="K16" i="3" s="1"/>
  <c r="J8" i="3"/>
  <c r="J7" i="3" s="1"/>
  <c r="J16" i="3" s="1"/>
  <c r="I8" i="3"/>
  <c r="I7" i="3" s="1"/>
  <c r="I16" i="3" s="1"/>
  <c r="H8" i="3"/>
  <c r="H7" i="3" s="1"/>
  <c r="H16" i="3" s="1"/>
  <c r="G8" i="3"/>
  <c r="G7" i="3" s="1"/>
  <c r="F8" i="3"/>
  <c r="F7" i="3" s="1"/>
  <c r="E8" i="3"/>
  <c r="E7" i="3" s="1"/>
  <c r="E16" i="3" s="1"/>
  <c r="D8" i="3"/>
  <c r="D7" i="3" s="1"/>
  <c r="D16" i="3" s="1"/>
  <c r="AD7" i="3"/>
  <c r="AD16" i="3" s="1"/>
  <c r="AC7" i="3"/>
  <c r="AC16" i="3" s="1"/>
  <c r="AB7" i="3"/>
  <c r="AB16" i="3" s="1"/>
  <c r="AA7" i="3"/>
  <c r="AA16" i="3" s="1"/>
  <c r="Z7" i="3"/>
  <c r="Z16" i="3" s="1"/>
  <c r="Y7" i="3"/>
  <c r="Y16" i="3" s="1"/>
  <c r="X7" i="3"/>
  <c r="X16" i="3" s="1"/>
  <c r="W7" i="3"/>
  <c r="W16" i="3" s="1"/>
  <c r="V7" i="3"/>
  <c r="U7" i="3"/>
  <c r="U16" i="3" s="1"/>
  <c r="T7" i="3"/>
  <c r="T16" i="3" s="1"/>
  <c r="S7" i="3"/>
  <c r="S16" i="3" s="1"/>
  <c r="Q7" i="3"/>
  <c r="Q16" i="3" s="1"/>
  <c r="P7" i="3"/>
  <c r="P16" i="3" s="1"/>
  <c r="H14" i="2"/>
  <c r="G14" i="2"/>
  <c r="D14" i="2"/>
  <c r="P14" i="2"/>
  <c r="O14" i="2"/>
  <c r="N14" i="2"/>
  <c r="M14" i="2"/>
  <c r="L14" i="2"/>
  <c r="K14" i="2"/>
  <c r="J14" i="2"/>
  <c r="I14" i="2"/>
  <c r="F14" i="2"/>
  <c r="Q13" i="2"/>
  <c r="H11" i="2"/>
  <c r="H10" i="2" s="1"/>
  <c r="H9" i="2" s="1"/>
  <c r="H8" i="2" s="1"/>
  <c r="H7" i="2" s="1"/>
  <c r="H16" i="2" s="1"/>
  <c r="G11" i="2"/>
  <c r="G10" i="2" s="1"/>
  <c r="G9" i="2" s="1"/>
  <c r="G8" i="2" s="1"/>
  <c r="G7" i="2" s="1"/>
  <c r="G16" i="2" s="1"/>
  <c r="D11" i="2"/>
  <c r="D10" i="2" s="1"/>
  <c r="D9" i="2" s="1"/>
  <c r="D8" i="2" s="1"/>
  <c r="D7" i="2" s="1"/>
  <c r="D16" i="2" s="1"/>
  <c r="F11" i="2"/>
  <c r="P10" i="2"/>
  <c r="O10" i="2"/>
  <c r="N10" i="2"/>
  <c r="M10" i="2"/>
  <c r="L10" i="2"/>
  <c r="K10" i="2"/>
  <c r="J10" i="2"/>
  <c r="I10" i="2"/>
  <c r="F10" i="2"/>
  <c r="P9" i="2"/>
  <c r="O9" i="2"/>
  <c r="N9" i="2"/>
  <c r="M9" i="2"/>
  <c r="L9" i="2"/>
  <c r="K9" i="2"/>
  <c r="J9" i="2"/>
  <c r="I9" i="2"/>
  <c r="F9" i="2"/>
  <c r="P8" i="2"/>
  <c r="O8" i="2"/>
  <c r="N8" i="2"/>
  <c r="M8" i="2"/>
  <c r="L8" i="2"/>
  <c r="K8" i="2"/>
  <c r="J8" i="2"/>
  <c r="I8" i="2"/>
  <c r="F8" i="2"/>
  <c r="P7" i="2"/>
  <c r="P16" i="2" s="1"/>
  <c r="O7" i="2"/>
  <c r="O16" i="2" s="1"/>
  <c r="N7" i="2"/>
  <c r="N16" i="2" s="1"/>
  <c r="M7" i="2"/>
  <c r="M16" i="2" s="1"/>
  <c r="L7" i="2"/>
  <c r="L16" i="2" s="1"/>
  <c r="K7" i="2"/>
  <c r="K16" i="2" s="1"/>
  <c r="J7" i="2"/>
  <c r="J16" i="2" s="1"/>
  <c r="I7" i="2"/>
  <c r="I16" i="2" s="1"/>
  <c r="F7" i="2"/>
  <c r="F16" i="2" s="1"/>
  <c r="BE36" i="1"/>
  <c r="BD36" i="1"/>
  <c r="BC36" i="1"/>
  <c r="BA36" i="1"/>
  <c r="AY36" i="1"/>
  <c r="AX36" i="1"/>
  <c r="AT37" i="1"/>
  <c r="AT36" i="1" s="1"/>
  <c r="AG37" i="1"/>
  <c r="AG36" i="1" s="1"/>
  <c r="T37" i="1"/>
  <c r="T36" i="1" s="1"/>
  <c r="E36" i="1"/>
  <c r="D36" i="1"/>
  <c r="BF36" i="1"/>
  <c r="BB36" i="1"/>
  <c r="AZ36" i="1"/>
  <c r="AW36" i="1"/>
  <c r="AV36" i="1"/>
  <c r="AU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F36" i="1"/>
  <c r="AE36" i="1"/>
  <c r="AD36" i="1"/>
  <c r="AC36" i="1"/>
  <c r="AB36" i="1"/>
  <c r="AA36" i="1"/>
  <c r="Z36" i="1"/>
  <c r="Y36" i="1"/>
  <c r="X36" i="1"/>
  <c r="W36" i="1"/>
  <c r="V36" i="1"/>
  <c r="U36" i="1"/>
  <c r="S36" i="1"/>
  <c r="R36" i="1"/>
  <c r="Q36" i="1"/>
  <c r="P36" i="1"/>
  <c r="O36" i="1"/>
  <c r="N36" i="1"/>
  <c r="M36" i="1"/>
  <c r="L36" i="1"/>
  <c r="K36" i="1"/>
  <c r="J36" i="1"/>
  <c r="I36" i="1"/>
  <c r="H36" i="1"/>
  <c r="F36" i="1"/>
  <c r="BG35" i="1"/>
  <c r="AT35" i="1"/>
  <c r="AG35" i="1"/>
  <c r="T35" i="1"/>
  <c r="F34" i="1"/>
  <c r="E34" i="1"/>
  <c r="E33" i="1" s="1"/>
  <c r="D34" i="1"/>
  <c r="D33" i="1" s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BF31" i="1"/>
  <c r="AT32" i="1"/>
  <c r="AT31" i="1" s="1"/>
  <c r="T32" i="1"/>
  <c r="T31" i="1" s="1"/>
  <c r="D31" i="1"/>
  <c r="BE31" i="1"/>
  <c r="BD31" i="1"/>
  <c r="BC31" i="1"/>
  <c r="BB31" i="1"/>
  <c r="BA31" i="1"/>
  <c r="AZ31" i="1"/>
  <c r="AY31" i="1"/>
  <c r="AX31" i="1"/>
  <c r="AW31" i="1"/>
  <c r="AV31" i="1"/>
  <c r="AU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F31" i="1"/>
  <c r="AE31" i="1"/>
  <c r="AD31" i="1"/>
  <c r="AC31" i="1"/>
  <c r="AB31" i="1"/>
  <c r="AA31" i="1"/>
  <c r="Z31" i="1"/>
  <c r="Y31" i="1"/>
  <c r="X31" i="1"/>
  <c r="W31" i="1"/>
  <c r="V31" i="1"/>
  <c r="U31" i="1"/>
  <c r="S31" i="1"/>
  <c r="R31" i="1"/>
  <c r="Q31" i="1"/>
  <c r="P31" i="1"/>
  <c r="O31" i="1"/>
  <c r="N31" i="1"/>
  <c r="M31" i="1"/>
  <c r="L31" i="1"/>
  <c r="K31" i="1"/>
  <c r="J31" i="1"/>
  <c r="I31" i="1"/>
  <c r="H31" i="1"/>
  <c r="F31" i="1"/>
  <c r="E31" i="1"/>
  <c r="BF29" i="1"/>
  <c r="BF28" i="1" s="1"/>
  <c r="BF27" i="1" s="1"/>
  <c r="BE29" i="1"/>
  <c r="BE28" i="1" s="1"/>
  <c r="BE27" i="1" s="1"/>
  <c r="BD29" i="1"/>
  <c r="BD28" i="1" s="1"/>
  <c r="BD27" i="1" s="1"/>
  <c r="BC29" i="1"/>
  <c r="BC28" i="1" s="1"/>
  <c r="BC27" i="1" s="1"/>
  <c r="BB29" i="1"/>
  <c r="BB28" i="1" s="1"/>
  <c r="BB27" i="1" s="1"/>
  <c r="BA29" i="1"/>
  <c r="BA28" i="1" s="1"/>
  <c r="BA27" i="1" s="1"/>
  <c r="AZ29" i="1"/>
  <c r="AZ28" i="1" s="1"/>
  <c r="AZ27" i="1" s="1"/>
  <c r="AY29" i="1"/>
  <c r="AY28" i="1" s="1"/>
  <c r="AY27" i="1" s="1"/>
  <c r="AX29" i="1"/>
  <c r="AX28" i="1" s="1"/>
  <c r="AX27" i="1" s="1"/>
  <c r="AW29" i="1"/>
  <c r="AW28" i="1" s="1"/>
  <c r="AW27" i="1" s="1"/>
  <c r="AV29" i="1"/>
  <c r="AV28" i="1" s="1"/>
  <c r="AV27" i="1" s="1"/>
  <c r="AS29" i="1"/>
  <c r="AS28" i="1" s="1"/>
  <c r="AS27" i="1" s="1"/>
  <c r="AR29" i="1"/>
  <c r="AR28" i="1" s="1"/>
  <c r="AR27" i="1" s="1"/>
  <c r="AQ29" i="1"/>
  <c r="AQ28" i="1" s="1"/>
  <c r="AQ27" i="1" s="1"/>
  <c r="AP29" i="1"/>
  <c r="AP28" i="1" s="1"/>
  <c r="AP27" i="1" s="1"/>
  <c r="AO29" i="1"/>
  <c r="AO28" i="1" s="1"/>
  <c r="AN29" i="1"/>
  <c r="AN28" i="1" s="1"/>
  <c r="AM29" i="1"/>
  <c r="AM28" i="1" s="1"/>
  <c r="AL29" i="1"/>
  <c r="AL28" i="1" s="1"/>
  <c r="AK29" i="1"/>
  <c r="AK28" i="1" s="1"/>
  <c r="AJ29" i="1"/>
  <c r="AJ28" i="1" s="1"/>
  <c r="AI29" i="1"/>
  <c r="AI28" i="1" s="1"/>
  <c r="AF29" i="1"/>
  <c r="AF28" i="1" s="1"/>
  <c r="AE29" i="1"/>
  <c r="AE28" i="1" s="1"/>
  <c r="AD29" i="1"/>
  <c r="AD28" i="1" s="1"/>
  <c r="AC29" i="1"/>
  <c r="AC28" i="1" s="1"/>
  <c r="AB29" i="1"/>
  <c r="AB28" i="1" s="1"/>
  <c r="AA29" i="1"/>
  <c r="AA28" i="1" s="1"/>
  <c r="Z29" i="1"/>
  <c r="Z28" i="1" s="1"/>
  <c r="Y29" i="1"/>
  <c r="Y28" i="1" s="1"/>
  <c r="X29" i="1"/>
  <c r="X28" i="1" s="1"/>
  <c r="W29" i="1"/>
  <c r="W28" i="1" s="1"/>
  <c r="V29" i="1"/>
  <c r="V28" i="1" s="1"/>
  <c r="S29" i="1"/>
  <c r="S28" i="1" s="1"/>
  <c r="R29" i="1"/>
  <c r="R28" i="1" s="1"/>
  <c r="Q29" i="1"/>
  <c r="Q28" i="1" s="1"/>
  <c r="P29" i="1"/>
  <c r="P28" i="1" s="1"/>
  <c r="O29" i="1"/>
  <c r="O28" i="1" s="1"/>
  <c r="N29" i="1"/>
  <c r="N28" i="1" s="1"/>
  <c r="M29" i="1"/>
  <c r="M28" i="1" s="1"/>
  <c r="L29" i="1"/>
  <c r="L28" i="1" s="1"/>
  <c r="K29" i="1"/>
  <c r="K28" i="1" s="1"/>
  <c r="J29" i="1"/>
  <c r="J28" i="1" s="1"/>
  <c r="I29" i="1"/>
  <c r="I28" i="1" s="1"/>
  <c r="E29" i="1"/>
  <c r="E28" i="1" s="1"/>
  <c r="D29" i="1"/>
  <c r="D28" i="1" s="1"/>
  <c r="BF25" i="1"/>
  <c r="BF24" i="1" s="1"/>
  <c r="BF23" i="1" s="1"/>
  <c r="BG26" i="1"/>
  <c r="BG25" i="1" s="1"/>
  <c r="BG24" i="1" s="1"/>
  <c r="BG23" i="1" s="1"/>
  <c r="AG26" i="1"/>
  <c r="AG25" i="1" s="1"/>
  <c r="AG24" i="1" s="1"/>
  <c r="AG23" i="1" s="1"/>
  <c r="T26" i="1"/>
  <c r="T25" i="1" s="1"/>
  <c r="T24" i="1" s="1"/>
  <c r="T23" i="1" s="1"/>
  <c r="BE25" i="1"/>
  <c r="BD25" i="1"/>
  <c r="BC25" i="1"/>
  <c r="BB25" i="1"/>
  <c r="BA25" i="1"/>
  <c r="AZ25" i="1"/>
  <c r="AY25" i="1"/>
  <c r="AX25" i="1"/>
  <c r="AW25" i="1"/>
  <c r="AV25" i="1"/>
  <c r="AU25" i="1"/>
  <c r="AS25" i="1"/>
  <c r="AS24" i="1" s="1"/>
  <c r="AS23" i="1" s="1"/>
  <c r="AR25" i="1"/>
  <c r="AR24" i="1" s="1"/>
  <c r="AR23" i="1" s="1"/>
  <c r="AQ25" i="1"/>
  <c r="AQ24" i="1" s="1"/>
  <c r="AQ23" i="1" s="1"/>
  <c r="AP25" i="1"/>
  <c r="AP24" i="1" s="1"/>
  <c r="AP23" i="1" s="1"/>
  <c r="AO25" i="1"/>
  <c r="AO24" i="1" s="1"/>
  <c r="AO23" i="1" s="1"/>
  <c r="AN25" i="1"/>
  <c r="AN24" i="1" s="1"/>
  <c r="AN23" i="1" s="1"/>
  <c r="AM25" i="1"/>
  <c r="AM24" i="1" s="1"/>
  <c r="AM23" i="1" s="1"/>
  <c r="AL25" i="1"/>
  <c r="AL24" i="1" s="1"/>
  <c r="AL23" i="1" s="1"/>
  <c r="AK25" i="1"/>
  <c r="AK24" i="1" s="1"/>
  <c r="AK23" i="1" s="1"/>
  <c r="AJ25" i="1"/>
  <c r="AJ24" i="1" s="1"/>
  <c r="AJ23" i="1" s="1"/>
  <c r="AI25" i="1"/>
  <c r="AI24" i="1" s="1"/>
  <c r="AI23" i="1" s="1"/>
  <c r="AF25" i="1"/>
  <c r="AF24" i="1" s="1"/>
  <c r="AF23" i="1" s="1"/>
  <c r="AE25" i="1"/>
  <c r="AE24" i="1" s="1"/>
  <c r="AE23" i="1" s="1"/>
  <c r="AD25" i="1"/>
  <c r="AD24" i="1" s="1"/>
  <c r="AD23" i="1" s="1"/>
  <c r="AC25" i="1"/>
  <c r="AC24" i="1" s="1"/>
  <c r="AC23" i="1" s="1"/>
  <c r="AB25" i="1"/>
  <c r="AB24" i="1" s="1"/>
  <c r="AB23" i="1" s="1"/>
  <c r="AA25" i="1"/>
  <c r="AA24" i="1" s="1"/>
  <c r="AA23" i="1" s="1"/>
  <c r="Z25" i="1"/>
  <c r="Z24" i="1" s="1"/>
  <c r="Z23" i="1" s="1"/>
  <c r="Y25" i="1"/>
  <c r="Y24" i="1" s="1"/>
  <c r="Y23" i="1" s="1"/>
  <c r="X25" i="1"/>
  <c r="X24" i="1" s="1"/>
  <c r="X23" i="1" s="1"/>
  <c r="W25" i="1"/>
  <c r="W24" i="1" s="1"/>
  <c r="W23" i="1" s="1"/>
  <c r="V25" i="1"/>
  <c r="V24" i="1" s="1"/>
  <c r="V23" i="1" s="1"/>
  <c r="U25" i="1"/>
  <c r="U24" i="1" s="1"/>
  <c r="U23" i="1" s="1"/>
  <c r="S25" i="1"/>
  <c r="S24" i="1" s="1"/>
  <c r="S23" i="1" s="1"/>
  <c r="R25" i="1"/>
  <c r="R24" i="1" s="1"/>
  <c r="R23" i="1" s="1"/>
  <c r="Q25" i="1"/>
  <c r="Q24" i="1" s="1"/>
  <c r="Q23" i="1" s="1"/>
  <c r="P25" i="1"/>
  <c r="P24" i="1" s="1"/>
  <c r="P23" i="1" s="1"/>
  <c r="O25" i="1"/>
  <c r="O24" i="1" s="1"/>
  <c r="O23" i="1" s="1"/>
  <c r="N25" i="1"/>
  <c r="N24" i="1" s="1"/>
  <c r="N23" i="1" s="1"/>
  <c r="M25" i="1"/>
  <c r="M24" i="1" s="1"/>
  <c r="M23" i="1" s="1"/>
  <c r="L25" i="1"/>
  <c r="L24" i="1" s="1"/>
  <c r="L23" i="1" s="1"/>
  <c r="K25" i="1"/>
  <c r="K24" i="1" s="1"/>
  <c r="K23" i="1" s="1"/>
  <c r="J25" i="1"/>
  <c r="J24" i="1" s="1"/>
  <c r="J23" i="1" s="1"/>
  <c r="I25" i="1"/>
  <c r="I24" i="1" s="1"/>
  <c r="I23" i="1" s="1"/>
  <c r="H25" i="1"/>
  <c r="H24" i="1" s="1"/>
  <c r="H23" i="1" s="1"/>
  <c r="F25" i="1"/>
  <c r="F24" i="1" s="1"/>
  <c r="F23" i="1" s="1"/>
  <c r="E25" i="1"/>
  <c r="E24" i="1" s="1"/>
  <c r="E23" i="1" s="1"/>
  <c r="D25" i="1"/>
  <c r="D24" i="1" s="1"/>
  <c r="D23" i="1" s="1"/>
  <c r="BE24" i="1"/>
  <c r="BE23" i="1" s="1"/>
  <c r="BD24" i="1"/>
  <c r="BD23" i="1" s="1"/>
  <c r="BC24" i="1"/>
  <c r="BC23" i="1" s="1"/>
  <c r="BB24" i="1"/>
  <c r="BB23" i="1" s="1"/>
  <c r="BA24" i="1"/>
  <c r="BA23" i="1" s="1"/>
  <c r="AZ24" i="1"/>
  <c r="AZ23" i="1" s="1"/>
  <c r="AY24" i="1"/>
  <c r="AY23" i="1" s="1"/>
  <c r="AX24" i="1"/>
  <c r="AX23" i="1" s="1"/>
  <c r="AW24" i="1"/>
  <c r="AW23" i="1" s="1"/>
  <c r="AV24" i="1"/>
  <c r="AV23" i="1" s="1"/>
  <c r="AU24" i="1"/>
  <c r="AU23" i="1" s="1"/>
  <c r="BG22" i="1"/>
  <c r="AT22" i="1"/>
  <c r="BG21" i="1"/>
  <c r="AT21" i="1"/>
  <c r="AG21" i="1"/>
  <c r="BF19" i="1"/>
  <c r="BE19" i="1"/>
  <c r="BD19" i="1"/>
  <c r="BC19" i="1"/>
  <c r="BB19" i="1"/>
  <c r="BA19" i="1"/>
  <c r="AZ19" i="1"/>
  <c r="AY19" i="1"/>
  <c r="AX19" i="1"/>
  <c r="AW19" i="1"/>
  <c r="AV19" i="1"/>
  <c r="AS19" i="1"/>
  <c r="AR19" i="1"/>
  <c r="AQ19" i="1"/>
  <c r="AP19" i="1"/>
  <c r="AO19" i="1"/>
  <c r="AN19" i="1"/>
  <c r="AM19" i="1"/>
  <c r="AL19" i="1"/>
  <c r="AK19" i="1"/>
  <c r="AJ19" i="1"/>
  <c r="AI19" i="1"/>
  <c r="AF19" i="1"/>
  <c r="AE19" i="1"/>
  <c r="AD19" i="1"/>
  <c r="AB19" i="1"/>
  <c r="AA19" i="1"/>
  <c r="Z19" i="1"/>
  <c r="Y19" i="1"/>
  <c r="X19" i="1"/>
  <c r="W19" i="1"/>
  <c r="V19" i="1"/>
  <c r="AT18" i="1"/>
  <c r="T18" i="1"/>
  <c r="BG17" i="1"/>
  <c r="AT17" i="1"/>
  <c r="AT16" i="1" s="1"/>
  <c r="AC16" i="1"/>
  <c r="I16" i="1"/>
  <c r="F16" i="1"/>
  <c r="E16" i="1"/>
  <c r="D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F16" i="1"/>
  <c r="AE16" i="1"/>
  <c r="AD16" i="1"/>
  <c r="AB16" i="1"/>
  <c r="AA16" i="1"/>
  <c r="Z16" i="1"/>
  <c r="Y16" i="1"/>
  <c r="X16" i="1"/>
  <c r="W16" i="1"/>
  <c r="V16" i="1"/>
  <c r="U16" i="1"/>
  <c r="S16" i="1"/>
  <c r="R16" i="1"/>
  <c r="Q16" i="1"/>
  <c r="P16" i="1"/>
  <c r="O16" i="1"/>
  <c r="N16" i="1"/>
  <c r="M16" i="1"/>
  <c r="L16" i="1"/>
  <c r="K16" i="1"/>
  <c r="J16" i="1"/>
  <c r="H16" i="1"/>
  <c r="BC14" i="1"/>
  <c r="BB14" i="1"/>
  <c r="BA14" i="1"/>
  <c r="AZ14" i="1"/>
  <c r="AY14" i="1"/>
  <c r="AX14" i="1"/>
  <c r="AW14" i="1"/>
  <c r="AV14" i="1"/>
  <c r="AS14" i="1"/>
  <c r="AR14" i="1"/>
  <c r="AQ14" i="1"/>
  <c r="AP14" i="1"/>
  <c r="AO14" i="1"/>
  <c r="AN14" i="1"/>
  <c r="AM14" i="1"/>
  <c r="AL14" i="1"/>
  <c r="AK14" i="1"/>
  <c r="AJ14" i="1"/>
  <c r="AI14" i="1"/>
  <c r="AI13" i="1" s="1"/>
  <c r="AF14" i="1"/>
  <c r="AE14" i="1"/>
  <c r="AD14" i="1"/>
  <c r="AC14" i="1"/>
  <c r="AB14" i="1"/>
  <c r="AA14" i="1"/>
  <c r="Z14" i="1"/>
  <c r="Y14" i="1"/>
  <c r="X14" i="1"/>
  <c r="W14" i="1"/>
  <c r="V14" i="1"/>
  <c r="S14" i="1"/>
  <c r="R14" i="1"/>
  <c r="Q14" i="1"/>
  <c r="P14" i="1"/>
  <c r="O14" i="1"/>
  <c r="N14" i="1"/>
  <c r="M14" i="1"/>
  <c r="L14" i="1"/>
  <c r="K14" i="1"/>
  <c r="J14" i="1"/>
  <c r="I14" i="1"/>
  <c r="E14" i="1"/>
  <c r="D14" i="1"/>
  <c r="BF14" i="1"/>
  <c r="BE14" i="1"/>
  <c r="BD14" i="1"/>
  <c r="BG12" i="1"/>
  <c r="AS10" i="1"/>
  <c r="AR10" i="1"/>
  <c r="AQ10" i="1"/>
  <c r="AP10" i="1"/>
  <c r="AO10" i="1"/>
  <c r="AN10" i="1"/>
  <c r="AM10" i="1"/>
  <c r="AL10" i="1"/>
  <c r="AK10" i="1"/>
  <c r="AJ10" i="1"/>
  <c r="AI10" i="1"/>
  <c r="AF10" i="1"/>
  <c r="AE10" i="1"/>
  <c r="AD10" i="1"/>
  <c r="AC10" i="1"/>
  <c r="AB10" i="1"/>
  <c r="AA10" i="1"/>
  <c r="Z10" i="1"/>
  <c r="Y10" i="1"/>
  <c r="X10" i="1"/>
  <c r="W10" i="1"/>
  <c r="V10" i="1"/>
  <c r="S10" i="1"/>
  <c r="R10" i="1"/>
  <c r="Q10" i="1"/>
  <c r="P10" i="1"/>
  <c r="O10" i="1"/>
  <c r="N10" i="1"/>
  <c r="M10" i="1"/>
  <c r="L10" i="1"/>
  <c r="K10" i="1"/>
  <c r="J10" i="1"/>
  <c r="I10" i="1"/>
  <c r="BF11" i="1"/>
  <c r="BE11" i="1"/>
  <c r="BD11" i="1"/>
  <c r="BC11" i="1"/>
  <c r="BB11" i="1"/>
  <c r="BA11" i="1"/>
  <c r="AZ11" i="1"/>
  <c r="AY11" i="1"/>
  <c r="AX11" i="1"/>
  <c r="AW11" i="1"/>
  <c r="AV11" i="1"/>
  <c r="AU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F11" i="1"/>
  <c r="AE11" i="1"/>
  <c r="AD11" i="1"/>
  <c r="AC11" i="1"/>
  <c r="AB11" i="1"/>
  <c r="AA11" i="1"/>
  <c r="Z11" i="1"/>
  <c r="Y11" i="1"/>
  <c r="X11" i="1"/>
  <c r="W11" i="1"/>
  <c r="V11" i="1"/>
  <c r="U11" i="1"/>
  <c r="S11" i="1"/>
  <c r="R11" i="1"/>
  <c r="Q11" i="1"/>
  <c r="P11" i="1"/>
  <c r="O11" i="1"/>
  <c r="N11" i="1"/>
  <c r="M11" i="1"/>
  <c r="L11" i="1"/>
  <c r="K11" i="1"/>
  <c r="J11" i="1"/>
  <c r="I11" i="1"/>
  <c r="BF10" i="1"/>
  <c r="BE10" i="1"/>
  <c r="BD10" i="1"/>
  <c r="BC10" i="1"/>
  <c r="BB10" i="1"/>
  <c r="BA10" i="1"/>
  <c r="AZ10" i="1"/>
  <c r="AY10" i="1"/>
  <c r="AX10" i="1"/>
  <c r="AW10" i="1"/>
  <c r="AV10" i="1"/>
  <c r="AU10" i="1"/>
  <c r="T17" i="1" l="1"/>
  <c r="T16" i="1" s="1"/>
  <c r="AO27" i="1"/>
  <c r="AN27" i="1"/>
  <c r="AM27" i="1"/>
  <c r="AL27" i="1"/>
  <c r="AK27" i="1"/>
  <c r="AJ27" i="1"/>
  <c r="AI27" i="1"/>
  <c r="AF27" i="1"/>
  <c r="AE27" i="1"/>
  <c r="AD27" i="1"/>
  <c r="AC27" i="1"/>
  <c r="AB27" i="1"/>
  <c r="AA27" i="1"/>
  <c r="Z27" i="1"/>
  <c r="Y27" i="1"/>
  <c r="X27" i="1"/>
  <c r="W27" i="1"/>
  <c r="V27" i="1"/>
  <c r="S27" i="1"/>
  <c r="R27" i="1"/>
  <c r="Q27" i="1"/>
  <c r="P27" i="1"/>
  <c r="O27" i="1"/>
  <c r="N27" i="1"/>
  <c r="M27" i="1"/>
  <c r="L27" i="1"/>
  <c r="AG18" i="1"/>
  <c r="AG22" i="1"/>
  <c r="AG17" i="1"/>
  <c r="AG16" i="1" s="1"/>
  <c r="BG15" i="1"/>
  <c r="BG14" i="1" s="1"/>
  <c r="AU14" i="1"/>
  <c r="AT15" i="1"/>
  <c r="AT14" i="1" s="1"/>
  <c r="AH14" i="1"/>
  <c r="AG15" i="1"/>
  <c r="AG14" i="1" s="1"/>
  <c r="U14" i="1"/>
  <c r="T15" i="1"/>
  <c r="T14" i="1" s="1"/>
  <c r="H14" i="1"/>
  <c r="M19" i="1"/>
  <c r="M13" i="1" s="1"/>
  <c r="M9" i="1" s="1"/>
  <c r="M8" i="1" s="1"/>
  <c r="M7" i="1" s="1"/>
  <c r="M38" i="1" s="1"/>
  <c r="D19" i="1"/>
  <c r="AV13" i="1"/>
  <c r="AV9" i="1" s="1"/>
  <c r="AV8" i="1" s="1"/>
  <c r="AV7" i="1" s="1"/>
  <c r="AV38" i="1" s="1"/>
  <c r="AM13" i="1"/>
  <c r="AM9" i="1" s="1"/>
  <c r="AM8" i="1" s="1"/>
  <c r="AM7" i="1" s="1"/>
  <c r="AM38" i="1" s="1"/>
  <c r="AD13" i="1"/>
  <c r="AD9" i="1" s="1"/>
  <c r="AD8" i="1" s="1"/>
  <c r="AD7" i="1" s="1"/>
  <c r="AD38" i="1" s="1"/>
  <c r="V13" i="1"/>
  <c r="V9" i="1" s="1"/>
  <c r="V8" i="1" s="1"/>
  <c r="V7" i="1" s="1"/>
  <c r="V38" i="1" s="1"/>
  <c r="D13" i="1"/>
  <c r="D9" i="1" s="1"/>
  <c r="D8" i="1" s="1"/>
  <c r="BG37" i="1"/>
  <c r="BG36" i="1" s="1"/>
  <c r="G37" i="1"/>
  <c r="G36" i="1" s="1"/>
  <c r="G35" i="1"/>
  <c r="I19" i="1"/>
  <c r="I13" i="1" s="1"/>
  <c r="I9" i="1" s="1"/>
  <c r="I8" i="1" s="1"/>
  <c r="BC13" i="1"/>
  <c r="BC9" i="1" s="1"/>
  <c r="BC8" i="1" s="1"/>
  <c r="BC7" i="1" s="1"/>
  <c r="BC38" i="1" s="1"/>
  <c r="AK13" i="1"/>
  <c r="AK9" i="1" s="1"/>
  <c r="AK8" i="1" s="1"/>
  <c r="AK7" i="1" s="1"/>
  <c r="AK38" i="1" s="1"/>
  <c r="Z13" i="1"/>
  <c r="Z9" i="1" s="1"/>
  <c r="Z8" i="1" s="1"/>
  <c r="Z7" i="1" s="1"/>
  <c r="Z38" i="1" s="1"/>
  <c r="G12" i="1"/>
  <c r="K27" i="1"/>
  <c r="J27" i="1"/>
  <c r="I27" i="1"/>
  <c r="E27" i="1"/>
  <c r="D27" i="1"/>
  <c r="O19" i="1"/>
  <c r="O13" i="1" s="1"/>
  <c r="O9" i="1" s="1"/>
  <c r="O8" i="1" s="1"/>
  <c r="O7" i="1" s="1"/>
  <c r="O38" i="1" s="1"/>
  <c r="AY13" i="1"/>
  <c r="AY9" i="1" s="1"/>
  <c r="AY8" i="1" s="1"/>
  <c r="AY7" i="1" s="1"/>
  <c r="AY38" i="1" s="1"/>
  <c r="AP13" i="1"/>
  <c r="AP9" i="1" s="1"/>
  <c r="AP8" i="1" s="1"/>
  <c r="AP7" i="1" s="1"/>
  <c r="AP38" i="1" s="1"/>
  <c r="W13" i="1"/>
  <c r="W9" i="1" s="1"/>
  <c r="W8" i="1" s="1"/>
  <c r="W7" i="1" s="1"/>
  <c r="W38" i="1" s="1"/>
  <c r="G20" i="1"/>
  <c r="T22" i="1"/>
  <c r="G22" i="1"/>
  <c r="N19" i="1"/>
  <c r="N13" i="1" s="1"/>
  <c r="N9" i="1" s="1"/>
  <c r="N8" i="1" s="1"/>
  <c r="N7" i="1" s="1"/>
  <c r="N38" i="1" s="1"/>
  <c r="E19" i="1"/>
  <c r="E13" i="1" s="1"/>
  <c r="E9" i="1" s="1"/>
  <c r="E8" i="1" s="1"/>
  <c r="AW13" i="1"/>
  <c r="AW9" i="1" s="1"/>
  <c r="AW8" i="1" s="1"/>
  <c r="AW7" i="1" s="1"/>
  <c r="AW38" i="1" s="1"/>
  <c r="AL13" i="1"/>
  <c r="AL9" i="1" s="1"/>
  <c r="AL8" i="1" s="1"/>
  <c r="AL7" i="1" s="1"/>
  <c r="AL38" i="1" s="1"/>
  <c r="AC13" i="1"/>
  <c r="AC9" i="1" s="1"/>
  <c r="AC8" i="1" s="1"/>
  <c r="AC7" i="1" s="1"/>
  <c r="AC38" i="1" s="1"/>
  <c r="BG18" i="1"/>
  <c r="BG16" i="1" s="1"/>
  <c r="G18" i="1"/>
  <c r="AI9" i="1"/>
  <c r="AI8" i="1" s="1"/>
  <c r="AI7" i="1" s="1"/>
  <c r="AI38" i="1" s="1"/>
  <c r="AE15" i="3"/>
  <c r="AE14" i="3" s="1"/>
  <c r="AE16" i="3" s="1"/>
  <c r="R19" i="1"/>
  <c r="R13" i="1" s="1"/>
  <c r="R9" i="1" s="1"/>
  <c r="R8" i="1" s="1"/>
  <c r="R7" i="1" s="1"/>
  <c r="R38" i="1" s="1"/>
  <c r="L19" i="1"/>
  <c r="L13" i="1" s="1"/>
  <c r="L9" i="1" s="1"/>
  <c r="L8" i="1" s="1"/>
  <c r="L7" i="1" s="1"/>
  <c r="L38" i="1" s="1"/>
  <c r="BF13" i="1"/>
  <c r="BF9" i="1" s="1"/>
  <c r="BF8" i="1" s="1"/>
  <c r="BF7" i="1" s="1"/>
  <c r="BF38" i="1" s="1"/>
  <c r="BB13" i="1"/>
  <c r="BB9" i="1" s="1"/>
  <c r="BB8" i="1" s="1"/>
  <c r="BB7" i="1" s="1"/>
  <c r="BB38" i="1" s="1"/>
  <c r="AS13" i="1"/>
  <c r="AS9" i="1" s="1"/>
  <c r="AS8" i="1" s="1"/>
  <c r="AS7" i="1" s="1"/>
  <c r="AS38" i="1" s="1"/>
  <c r="AN13" i="1"/>
  <c r="AN9" i="1" s="1"/>
  <c r="AN8" i="1" s="1"/>
  <c r="AN7" i="1" s="1"/>
  <c r="AN38" i="1" s="1"/>
  <c r="AE13" i="1"/>
  <c r="AE9" i="1" s="1"/>
  <c r="AE8" i="1" s="1"/>
  <c r="AE7" i="1" s="1"/>
  <c r="AE38" i="1" s="1"/>
  <c r="X13" i="1"/>
  <c r="X9" i="1" s="1"/>
  <c r="X8" i="1" s="1"/>
  <c r="X7" i="1" s="1"/>
  <c r="X38" i="1" s="1"/>
  <c r="BG32" i="1"/>
  <c r="BG31" i="1" s="1"/>
  <c r="BG27" i="1" s="1"/>
  <c r="AG32" i="1"/>
  <c r="AG31" i="1" s="1"/>
  <c r="AG27" i="1" s="1"/>
  <c r="G32" i="1"/>
  <c r="G31" i="1" s="1"/>
  <c r="P19" i="1"/>
  <c r="P13" i="1" s="1"/>
  <c r="P9" i="1" s="1"/>
  <c r="P8" i="1" s="1"/>
  <c r="P7" i="1" s="1"/>
  <c r="P38" i="1" s="1"/>
  <c r="AX13" i="1"/>
  <c r="AX9" i="1" s="1"/>
  <c r="AX8" i="1" s="1"/>
  <c r="AX7" i="1" s="1"/>
  <c r="AX38" i="1" s="1"/>
  <c r="AO13" i="1"/>
  <c r="AO9" i="1" s="1"/>
  <c r="AO8" i="1" s="1"/>
  <c r="AO7" i="1" s="1"/>
  <c r="AO38" i="1" s="1"/>
  <c r="AF13" i="1"/>
  <c r="AF9" i="1" s="1"/>
  <c r="AF8" i="1" s="1"/>
  <c r="AF7" i="1" s="1"/>
  <c r="AF38" i="1" s="1"/>
  <c r="Y13" i="1"/>
  <c r="Y9" i="1" s="1"/>
  <c r="Y8" i="1" s="1"/>
  <c r="Y7" i="1" s="1"/>
  <c r="Y38" i="1" s="1"/>
  <c r="G17" i="1"/>
  <c r="G26" i="1"/>
  <c r="G25" i="1" s="1"/>
  <c r="G24" i="1" s="1"/>
  <c r="G23" i="1" s="1"/>
  <c r="J19" i="1"/>
  <c r="J13" i="1" s="1"/>
  <c r="J9" i="1" s="1"/>
  <c r="J8" i="1" s="1"/>
  <c r="BE13" i="1"/>
  <c r="BE9" i="1" s="1"/>
  <c r="BE8" i="1" s="1"/>
  <c r="BE7" i="1" s="1"/>
  <c r="BE38" i="1" s="1"/>
  <c r="AZ13" i="1"/>
  <c r="AZ9" i="1" s="1"/>
  <c r="AZ8" i="1" s="1"/>
  <c r="AZ7" i="1" s="1"/>
  <c r="AZ38" i="1" s="1"/>
  <c r="AQ13" i="1"/>
  <c r="AQ9" i="1" s="1"/>
  <c r="AQ8" i="1" s="1"/>
  <c r="AQ7" i="1" s="1"/>
  <c r="AQ38" i="1" s="1"/>
  <c r="AJ13" i="1"/>
  <c r="AJ9" i="1" s="1"/>
  <c r="AJ8" i="1" s="1"/>
  <c r="AJ7" i="1" s="1"/>
  <c r="AJ38" i="1" s="1"/>
  <c r="AB13" i="1"/>
  <c r="AB9" i="1" s="1"/>
  <c r="AB8" i="1" s="1"/>
  <c r="AB7" i="1" s="1"/>
  <c r="AB38" i="1" s="1"/>
  <c r="Q19" i="1"/>
  <c r="Q13" i="1" s="1"/>
  <c r="Q9" i="1" s="1"/>
  <c r="Q8" i="1" s="1"/>
  <c r="Q7" i="1" s="1"/>
  <c r="Q38" i="1" s="1"/>
  <c r="K19" i="1"/>
  <c r="K13" i="1" s="1"/>
  <c r="K9" i="1" s="1"/>
  <c r="K8" i="1" s="1"/>
  <c r="BD13" i="1"/>
  <c r="BD9" i="1" s="1"/>
  <c r="BD8" i="1" s="1"/>
  <c r="BD7" i="1" s="1"/>
  <c r="BD38" i="1" s="1"/>
  <c r="BA13" i="1"/>
  <c r="BA9" i="1" s="1"/>
  <c r="BA8" i="1" s="1"/>
  <c r="BA7" i="1" s="1"/>
  <c r="BA38" i="1" s="1"/>
  <c r="AR13" i="1"/>
  <c r="AR9" i="1" s="1"/>
  <c r="AR8" i="1" s="1"/>
  <c r="AR7" i="1" s="1"/>
  <c r="AR38" i="1" s="1"/>
  <c r="AA13" i="1"/>
  <c r="AA9" i="1" s="1"/>
  <c r="AA8" i="1" s="1"/>
  <c r="AA7" i="1" s="1"/>
  <c r="AA38" i="1" s="1"/>
  <c r="Q12" i="2"/>
  <c r="Q11" i="2" s="1"/>
  <c r="Q10" i="2" s="1"/>
  <c r="Q9" i="2" s="1"/>
  <c r="Q8" i="2" s="1"/>
  <c r="Q7" i="2" s="1"/>
  <c r="E11" i="2"/>
  <c r="E10" i="2" s="1"/>
  <c r="E9" i="2" s="1"/>
  <c r="E8" i="2" s="1"/>
  <c r="E7" i="2" s="1"/>
  <c r="BG30" i="1"/>
  <c r="BG29" i="1" s="1"/>
  <c r="BG28" i="1" s="1"/>
  <c r="AU29" i="1"/>
  <c r="AU28" i="1" s="1"/>
  <c r="AU27" i="1" s="1"/>
  <c r="AT30" i="1"/>
  <c r="AT29" i="1" s="1"/>
  <c r="AT28" i="1" s="1"/>
  <c r="AT27" i="1" s="1"/>
  <c r="AH29" i="1"/>
  <c r="AH28" i="1" s="1"/>
  <c r="AH27" i="1" s="1"/>
  <c r="AG30" i="1"/>
  <c r="AG29" i="1" s="1"/>
  <c r="AG28" i="1" s="1"/>
  <c r="U29" i="1"/>
  <c r="U28" i="1" s="1"/>
  <c r="U27" i="1" s="1"/>
  <c r="G15" i="1"/>
  <c r="G14" i="1" s="1"/>
  <c r="F14" i="1"/>
  <c r="AT12" i="1"/>
  <c r="AH10" i="1"/>
  <c r="AG12" i="1"/>
  <c r="U10" i="1"/>
  <c r="T12" i="1"/>
  <c r="H11" i="1"/>
  <c r="H10" i="1"/>
  <c r="F10" i="1"/>
  <c r="F11" i="1"/>
  <c r="E10" i="1"/>
  <c r="E11" i="1"/>
  <c r="D11" i="1"/>
  <c r="D10" i="1"/>
  <c r="R15" i="3"/>
  <c r="R14" i="3" s="1"/>
  <c r="R16" i="3" s="1"/>
  <c r="F14" i="3"/>
  <c r="F16" i="3" s="1"/>
  <c r="Q15" i="2"/>
  <c r="E14" i="2"/>
  <c r="F33" i="1"/>
  <c r="G34" i="1"/>
  <c r="G33" i="1" s="1"/>
  <c r="H29" i="1"/>
  <c r="H28" i="1" s="1"/>
  <c r="H27" i="1" s="1"/>
  <c r="T30" i="1"/>
  <c r="T29" i="1" s="1"/>
  <c r="T28" i="1" s="1"/>
  <c r="T27" i="1" s="1"/>
  <c r="F29" i="1"/>
  <c r="F28" i="1" s="1"/>
  <c r="F27" i="1" s="1"/>
  <c r="G30" i="1"/>
  <c r="G29" i="1" s="1"/>
  <c r="G28" i="1" s="1"/>
  <c r="AT26" i="1"/>
  <c r="AT25" i="1" s="1"/>
  <c r="AT24" i="1" s="1"/>
  <c r="AT23" i="1" s="1"/>
  <c r="AH25" i="1"/>
  <c r="AH24" i="1" s="1"/>
  <c r="AH23" i="1" s="1"/>
  <c r="T21" i="1"/>
  <c r="H19" i="1"/>
  <c r="H13" i="1" s="1"/>
  <c r="H9" i="1" s="1"/>
  <c r="H8" i="1" s="1"/>
  <c r="G21" i="1"/>
  <c r="G19" i="1" s="1"/>
  <c r="F19" i="1"/>
  <c r="BG20" i="1"/>
  <c r="BG19" i="1" s="1"/>
  <c r="AU19" i="1"/>
  <c r="AU13" i="1" s="1"/>
  <c r="AU9" i="1" s="1"/>
  <c r="AU8" i="1" s="1"/>
  <c r="AH19" i="1"/>
  <c r="AH13" i="1" s="1"/>
  <c r="AT20" i="1"/>
  <c r="AT19" i="1" s="1"/>
  <c r="AT13" i="1" s="1"/>
  <c r="AG20" i="1"/>
  <c r="AG19" i="1" s="1"/>
  <c r="AG13" i="1" s="1"/>
  <c r="U19" i="1"/>
  <c r="U13" i="1" s="1"/>
  <c r="T20" i="1"/>
  <c r="T19" i="1" s="1"/>
  <c r="T13" i="1" s="1"/>
  <c r="S19" i="1"/>
  <c r="S13" i="1" s="1"/>
  <c r="S9" i="1" s="1"/>
  <c r="S8" i="1" s="1"/>
  <c r="S7" i="1" s="1"/>
  <c r="S38" i="1" s="1"/>
  <c r="BG10" i="1"/>
  <c r="BG11" i="1"/>
  <c r="AT10" i="1"/>
  <c r="AT11" i="1"/>
  <c r="AG10" i="1"/>
  <c r="AG11" i="1"/>
  <c r="T10" i="1"/>
  <c r="T11" i="1"/>
  <c r="G11" i="1"/>
  <c r="G10" i="1"/>
  <c r="K7" i="1" l="1"/>
  <c r="K38" i="1" s="1"/>
  <c r="G27" i="1"/>
  <c r="F13" i="1"/>
  <c r="F9" i="1" s="1"/>
  <c r="F8" i="1" s="1"/>
  <c r="BG13" i="1"/>
  <c r="BG9" i="1" s="1"/>
  <c r="BG8" i="1" s="1"/>
  <c r="BG7" i="1" s="1"/>
  <c r="BG38" i="1" s="1"/>
  <c r="AH9" i="1"/>
  <c r="AH8" i="1" s="1"/>
  <c r="AH7" i="1" s="1"/>
  <c r="AH38" i="1" s="1"/>
  <c r="U9" i="1"/>
  <c r="U8" i="1" s="1"/>
  <c r="U7" i="1" s="1"/>
  <c r="U38" i="1" s="1"/>
  <c r="E7" i="1"/>
  <c r="E38" i="1" s="1"/>
  <c r="G16" i="1"/>
  <c r="G13" i="1" s="1"/>
  <c r="J7" i="1"/>
  <c r="J38" i="1" s="1"/>
  <c r="AU7" i="1"/>
  <c r="AU38" i="1" s="1"/>
  <c r="AT9" i="1"/>
  <c r="AT8" i="1" s="1"/>
  <c r="AT7" i="1" s="1"/>
  <c r="AT38" i="1" s="1"/>
  <c r="AG9" i="1"/>
  <c r="AG8" i="1" s="1"/>
  <c r="AG7" i="1" s="1"/>
  <c r="AG38" i="1" s="1"/>
  <c r="T9" i="1"/>
  <c r="T8" i="1" s="1"/>
  <c r="T7" i="1" s="1"/>
  <c r="T38" i="1" s="1"/>
  <c r="D7" i="1"/>
  <c r="D38" i="1" s="1"/>
  <c r="I7" i="1"/>
  <c r="I38" i="1" s="1"/>
  <c r="E16" i="2"/>
  <c r="Q16" i="2" s="1"/>
  <c r="Q14" i="2"/>
  <c r="H7" i="1"/>
  <c r="H38" i="1" s="1"/>
  <c r="F7" i="1"/>
  <c r="F38" i="1" s="1"/>
  <c r="G9" i="1"/>
  <c r="G8" i="1" s="1"/>
  <c r="G7" i="1" s="1"/>
  <c r="G38" i="1" s="1"/>
  <c r="E22" i="2" l="1"/>
  <c r="Q20" i="2"/>
  <c r="Q22" i="2"/>
</calcChain>
</file>

<file path=xl/sharedStrings.xml><?xml version="1.0" encoding="utf-8"?>
<sst xmlns="http://schemas.openxmlformats.org/spreadsheetml/2006/main" count="235" uniqueCount="145">
  <si>
    <t>FONDO ROTATORIO DEL DANE - FONDANE</t>
  </si>
  <si>
    <t>CÓDIGO: GFI-020-PDT-003-f-001</t>
  </si>
  <si>
    <t>Informe Mensual de Ejecución del Presupuesto de Gastos</t>
  </si>
  <si>
    <t>VERSIÓN : 06</t>
  </si>
  <si>
    <t>Apropiaciones de la Vigencia 2026</t>
  </si>
  <si>
    <t>SECCION:  0402</t>
  </si>
  <si>
    <r>
      <t xml:space="preserve">Mes septiembre </t>
    </r>
    <r>
      <rPr>
        <b/>
        <sz val="8"/>
        <rFont val="Calibri"/>
        <family val="2"/>
      </rPr>
      <t xml:space="preserve">Vigencia </t>
    </r>
    <r>
      <rPr>
        <b/>
        <u/>
        <sz val="8"/>
        <rFont val="Calibri"/>
        <family val="2"/>
      </rPr>
      <t>2026</t>
    </r>
  </si>
  <si>
    <t>UNIDAD EJECUTORA:  040200</t>
  </si>
  <si>
    <t>Presupuesto General y Modificaciones</t>
  </si>
  <si>
    <t>RUBRO</t>
  </si>
  <si>
    <t>Rec</t>
  </si>
  <si>
    <t>DESCRIPCIÓN</t>
  </si>
  <si>
    <t>APR. INICIAL</t>
  </si>
  <si>
    <t>APR. ADICIONADA</t>
  </si>
  <si>
    <t>APR. REDUCIDA</t>
  </si>
  <si>
    <t>APR. VIGENTE</t>
  </si>
  <si>
    <t>CDP
Enero</t>
  </si>
  <si>
    <t>CDP
Febrero</t>
  </si>
  <si>
    <t>CDP
Marzo</t>
  </si>
  <si>
    <t>CDP
Abril</t>
  </si>
  <si>
    <t>CDP
Mayo</t>
  </si>
  <si>
    <t>CDP
Junio</t>
  </si>
  <si>
    <t>CDP
Julio</t>
  </si>
  <si>
    <t>CDP
Agosto</t>
  </si>
  <si>
    <t>CDP
Septiembre</t>
  </si>
  <si>
    <t>CDP
Octubre</t>
  </si>
  <si>
    <t>CDP
Noviembre</t>
  </si>
  <si>
    <t>CDP
Diciembre</t>
  </si>
  <si>
    <t>CDP
Acumulados</t>
  </si>
  <si>
    <t>Compromiso
Enero</t>
  </si>
  <si>
    <t>Compromiso
Febrero</t>
  </si>
  <si>
    <t>Compromiso
Marzo</t>
  </si>
  <si>
    <t>Compromiso
Abril</t>
  </si>
  <si>
    <t>Compromiso
Mayo</t>
  </si>
  <si>
    <t>Compromiso
Junio</t>
  </si>
  <si>
    <t>Compromiso
Julio</t>
  </si>
  <si>
    <t>Compromiso
Agosto</t>
  </si>
  <si>
    <t>Compromiso
Septiembre</t>
  </si>
  <si>
    <t>Compromiso
Octubre</t>
  </si>
  <si>
    <t>Compromiso
Noviembre</t>
  </si>
  <si>
    <t>Compromiso
Diciembre</t>
  </si>
  <si>
    <t>Compromiso
Acumulados</t>
  </si>
  <si>
    <t>Obligación
Enero</t>
  </si>
  <si>
    <t>Obligación Febrero</t>
  </si>
  <si>
    <t>Obligación
Marzo</t>
  </si>
  <si>
    <t>Obligación
Abril</t>
  </si>
  <si>
    <t>Obligación
Mayo</t>
  </si>
  <si>
    <t>Obligación
Junio</t>
  </si>
  <si>
    <t>Obligación
Julio</t>
  </si>
  <si>
    <t>Obligación
Agosto</t>
  </si>
  <si>
    <t>Obligación
Septiembre</t>
  </si>
  <si>
    <t>Obligación
Octubre</t>
  </si>
  <si>
    <t>Obligación
Noviembre</t>
  </si>
  <si>
    <t>Obligación
Diciembre</t>
  </si>
  <si>
    <t>Obligación
Acumulados</t>
  </si>
  <si>
    <t>Pagos
Enero</t>
  </si>
  <si>
    <t>Pagos
Febrero</t>
  </si>
  <si>
    <t>Pagos
Marzo</t>
  </si>
  <si>
    <t>Pagos
Abril</t>
  </si>
  <si>
    <t>Pagos
Mayo</t>
  </si>
  <si>
    <t>Pagos
Junio</t>
  </si>
  <si>
    <t>Pagos
Julio</t>
  </si>
  <si>
    <t>Pagos
Agosto</t>
  </si>
  <si>
    <t>Pagos
Septiembre</t>
  </si>
  <si>
    <t>Pagos
Octubre</t>
  </si>
  <si>
    <t>Pagos
Noviembre</t>
  </si>
  <si>
    <t>Pagos
Diciembre</t>
  </si>
  <si>
    <t>Pagos
Acumulados</t>
  </si>
  <si>
    <t>A</t>
  </si>
  <si>
    <t>FUNCIONAMIENTO</t>
  </si>
  <si>
    <t>A-02</t>
  </si>
  <si>
    <t>ADQUISICIÓN DE BIENES Y SERVICIOS</t>
  </si>
  <si>
    <t>A-02-02</t>
  </si>
  <si>
    <t>ADQUISIONES DIFERENTES DE ACTIVOS</t>
  </si>
  <si>
    <t>A-02-02-01</t>
  </si>
  <si>
    <t>MATERIALES Y SUMINISTROS</t>
  </si>
  <si>
    <t>A-02-02-01-003</t>
  </si>
  <si>
    <t>OTROS BIENES TRANSPORTABLES (EXCEPTO PRODUCTOS METÁLICOS, MAQUINARIA Y EQUIPO)</t>
  </si>
  <si>
    <t>A-02-02-01-003-002</t>
  </si>
  <si>
    <t>PASTA O PULPA, PAPEL Y PRODUCTOS DE PAPEL; IMPRESOS Y ARTÍCULOS SIMILARES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</si>
  <si>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</si>
  <si>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</si>
  <si>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</si>
  <si>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</si>
  <si>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A-02-02-02-006-009</t>
  </si>
  <si>
    <t>SERVICIOS DE DISTRIBUCIÓN DE ELECTRICIDAD, GAS Y AGUA (POR CUENTA PROPIA)</t>
  </si>
  <si>
    <t>A-02-02-02-007</t>
  </si>
  <si>
    <t>SERVICIOS FINANCIEROS Y SERVICIOS CONEXOS, SERVICIOS INMOBILIARIOS Y SERVICIOS DE ARRENDAMIENTO Y LEASING</t>
  </si>
  <si>
    <t>A-02-02-02-007-001</t>
  </si>
  <si>
    <t>SERVICIOS FINANCIEROS Y SERVICIOS CONEXOS</t>
  </si>
  <si>
    <t>A-02-02-02-008</t>
  </si>
  <si>
    <t>SERVICIOS PRESTADOS A LAS EMPRESAS Y SERVICIOS DE PRODUCCIÓN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</si>
  <si>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</si>
  <si>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</si>
  <si>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</si>
  <si>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</si>
  <si>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A-03</t>
  </si>
  <si>
    <t>TRANSFERENCIAS CORRIENTES</t>
  </si>
  <si>
    <t>A-03-10</t>
  </si>
  <si>
    <t>SENTENCIAS Y CONCILIACIONES</t>
  </si>
  <si>
    <t>A-03-10-01</t>
  </si>
  <si>
    <t>FALLOS NACIONALES</t>
  </si>
  <si>
    <t>A-03-10-01-001</t>
  </si>
  <si>
    <t>SENTENCIAS</t>
  </si>
  <si>
    <t>A-08</t>
  </si>
  <si>
    <t>GASTOS POR TRIBUTOS, MULTAS, SANCIONES E INTERESES DE MORA</t>
  </si>
  <si>
    <t>A-08-01</t>
  </si>
  <si>
    <t>IMPUESTOS</t>
  </si>
  <si>
    <t>A-08-01-02</t>
  </si>
  <si>
    <t>IMPUESTOS TERRITORIALES</t>
  </si>
  <si>
    <t>A-08-01-02-003</t>
  </si>
  <si>
    <t>IMPUESTO DE INDUSTRIA Y COMERCIO</t>
  </si>
  <si>
    <t>A-08-04</t>
  </si>
  <si>
    <t>CONTRIBUCIONES</t>
  </si>
  <si>
    <t>A-08-04-01</t>
  </si>
  <si>
    <t>CUOTA DE FISCALIZACIÓN Y AUDITAJE</t>
  </si>
  <si>
    <t>A-08-05</t>
  </si>
  <si>
    <t>MULTAS, SANCIONES E INTERESES DE MORA</t>
  </si>
  <si>
    <t>A-08-05-01</t>
  </si>
  <si>
    <t>MULTAS Y SANCIONES</t>
  </si>
  <si>
    <t>A-08-05-01-003</t>
  </si>
  <si>
    <t>SANCIONES ADMINISTRATIVAS</t>
  </si>
  <si>
    <t>C</t>
  </si>
  <si>
    <t>INVERSIÓN</t>
  </si>
  <si>
    <t xml:space="preserve"> </t>
  </si>
  <si>
    <t>C-0401-1003-4-20104D</t>
  </si>
  <si>
    <t>2. SEGURIDAD HUMANA Y JUSTICIA SOCIAL / D. DATOS SECTORIALES PARA AUMENTAR EL APROVECHAMIENTO DE DATOS EN EL PAÍS</t>
  </si>
  <si>
    <t>TOTAL PRESUPUESTO DE LA SECCIÓN</t>
  </si>
  <si>
    <t>Informe Mensual de Ejecución de Cuentas por Pagar</t>
  </si>
  <si>
    <t>Cuentas por Pagar 2025</t>
  </si>
  <si>
    <r>
      <t xml:space="preserve">Mes Septiembre </t>
    </r>
    <r>
      <rPr>
        <b/>
        <sz val="8"/>
        <rFont val="Calibri"/>
        <family val="2"/>
      </rPr>
      <t xml:space="preserve">Vigencia </t>
    </r>
    <r>
      <rPr>
        <b/>
        <u/>
        <sz val="8"/>
        <rFont val="Calibri"/>
        <family val="2"/>
      </rPr>
      <t>2026</t>
    </r>
  </si>
  <si>
    <t>OBLIGACIÓN</t>
  </si>
  <si>
    <t>Pagos
enero</t>
  </si>
  <si>
    <t xml:space="preserve">FUNCIONAMIENTO </t>
  </si>
  <si>
    <t>ADQUISICIÓN DE BIENES  Y SERVICIOS</t>
  </si>
  <si>
    <t>ADQUISICIONES DIFERENTES DE ACTIVOS</t>
  </si>
  <si>
    <t>CÓDIGO:  GFI-020-PDT-003-f-001</t>
  </si>
  <si>
    <t>Reservas de Apropiación 2025</t>
  </si>
  <si>
    <r>
      <t xml:space="preserve">Mes septiembre </t>
    </r>
    <r>
      <rPr>
        <b/>
        <sz val="10"/>
        <rFont val="Calibri"/>
        <family val="2"/>
      </rPr>
      <t>Vigencia 2026</t>
    </r>
  </si>
  <si>
    <t>UNIDAD EJECUTORA: 040200</t>
  </si>
  <si>
    <t>(Miles de Pesos)</t>
  </si>
  <si>
    <t>DESCRIPCION</t>
  </si>
  <si>
    <t>Reservas Constituidas</t>
  </si>
  <si>
    <t>COMPROMISO</t>
  </si>
  <si>
    <t>Obligación
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</si>
</sst>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\ #,##0;\-&quot;$&quot;\ #,##0"/>
    <numFmt numFmtId="7" formatCode="&quot;$&quot;\ #,##0.00;\-&quot;$&quot;\ #,##0.00"/>
    <numFmt numFmtId="43" formatCode="_-* #,##0.00_-;\-* #,##0.00_-;_-* &quot;-&quot;??_-;_-@_-"/>
    <numFmt numFmtId="164" formatCode="#,##0;[Red]#,##0"/>
    <numFmt numFmtId="165" formatCode="_(* #,##0.00_);_(* \(#,##0.00\);_(* &quot;-&quot;??_);_(@_)"/>
    <numFmt numFmtId="166" formatCode="_(* #,##0_);_(* \(#,##0\);_(* &quot;-&quot;??_);_(@_)"/>
    <numFmt numFmtId="167" formatCode="_-* #,##0_-;\-* #,##0_-;_-* &quot;-&quot;??_-;_-@_-"/>
  </numFmts>
  <fonts count="2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name val="Calibri"/>
      <family val="2"/>
    </font>
    <font>
      <b/>
      <u/>
      <sz val="8"/>
      <name val="Calibri"/>
      <family val="2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000000"/>
      <name val="Arial"/>
      <family val="2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</font>
    <font>
      <b/>
      <sz val="12"/>
      <color theme="0"/>
      <name val="Calibri"/>
      <family val="2"/>
      <scheme val="minor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C144A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004C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8">
    <xf numFmtId="0" fontId="0" fillId="0" borderId="0" xfId="0"/>
    <xf numFmtId="164" fontId="2" fillId="2" borderId="1" xfId="0" applyNumberFormat="1" applyFont="1" applyFill="1" applyBorder="1"/>
    <xf numFmtId="164" fontId="3" fillId="2" borderId="2" xfId="0" applyNumberFormat="1" applyFont="1" applyFill="1" applyBorder="1"/>
    <xf numFmtId="164" fontId="3" fillId="2" borderId="3" xfId="0" applyNumberFormat="1" applyFont="1" applyFill="1" applyBorder="1"/>
    <xf numFmtId="164" fontId="5" fillId="2" borderId="0" xfId="0" applyNumberFormat="1" applyFont="1" applyFill="1"/>
    <xf numFmtId="164" fontId="2" fillId="2" borderId="0" xfId="0" applyNumberFormat="1" applyFont="1" applyFill="1"/>
    <xf numFmtId="164" fontId="2" fillId="2" borderId="4" xfId="0" applyNumberFormat="1" applyFont="1" applyFill="1" applyBorder="1"/>
    <xf numFmtId="164" fontId="6" fillId="2" borderId="0" xfId="0" applyNumberFormat="1" applyFont="1" applyFill="1"/>
    <xf numFmtId="164" fontId="6" fillId="2" borderId="5" xfId="0" applyNumberFormat="1" applyFont="1" applyFill="1" applyBorder="1"/>
    <xf numFmtId="164" fontId="2" fillId="2" borderId="6" xfId="0" applyNumberFormat="1" applyFont="1" applyFill="1" applyBorder="1"/>
    <xf numFmtId="164" fontId="6" fillId="2" borderId="7" xfId="0" applyNumberFormat="1" applyFont="1" applyFill="1" applyBorder="1"/>
    <xf numFmtId="164" fontId="6" fillId="2" borderId="8" xfId="0" applyNumberFormat="1" applyFont="1" applyFill="1" applyBorder="1"/>
    <xf numFmtId="164" fontId="6" fillId="2" borderId="0" xfId="0" applyNumberFormat="1" applyFont="1" applyFill="1" applyAlignment="1" applyProtection="1">
      <alignment horizontal="left"/>
      <protection locked="0"/>
    </xf>
    <xf numFmtId="164" fontId="6" fillId="2" borderId="0" xfId="0" applyNumberFormat="1" applyFont="1" applyFill="1" applyAlignment="1">
      <alignment horizontal="right"/>
    </xf>
    <xf numFmtId="164" fontId="11" fillId="3" borderId="12" xfId="0" applyNumberFormat="1" applyFont="1" applyFill="1" applyBorder="1" applyAlignment="1">
      <alignment horizontal="center" vertical="center" wrapText="1" readingOrder="1"/>
    </xf>
    <xf numFmtId="164" fontId="11" fillId="3" borderId="12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Alignment="1">
      <alignment horizontal="center"/>
    </xf>
    <xf numFmtId="164" fontId="10" fillId="3" borderId="12" xfId="0" applyNumberFormat="1" applyFont="1" applyFill="1" applyBorder="1" applyAlignment="1">
      <alignment vertical="center" wrapText="1" readingOrder="1"/>
    </xf>
    <xf numFmtId="164" fontId="10" fillId="3" borderId="12" xfId="0" applyNumberFormat="1" applyFont="1" applyFill="1" applyBorder="1" applyAlignment="1">
      <alignment horizontal="center" vertical="center" wrapText="1" readingOrder="1"/>
    </xf>
    <xf numFmtId="10" fontId="5" fillId="2" borderId="0" xfId="2" applyNumberFormat="1" applyFont="1" applyFill="1" applyBorder="1"/>
    <xf numFmtId="164" fontId="12" fillId="4" borderId="12" xfId="0" applyNumberFormat="1" applyFont="1" applyFill="1" applyBorder="1" applyAlignment="1">
      <alignment vertical="center" wrapText="1" readingOrder="1"/>
    </xf>
    <xf numFmtId="164" fontId="12" fillId="4" borderId="12" xfId="0" applyNumberFormat="1" applyFont="1" applyFill="1" applyBorder="1" applyAlignment="1">
      <alignment horizontal="center" vertical="center" wrapText="1" readingOrder="1"/>
    </xf>
    <xf numFmtId="164" fontId="13" fillId="2" borderId="0" xfId="0" applyNumberFormat="1" applyFont="1" applyFill="1"/>
    <xf numFmtId="164" fontId="4" fillId="2" borderId="0" xfId="0" applyNumberFormat="1" applyFont="1" applyFill="1"/>
    <xf numFmtId="164" fontId="12" fillId="5" borderId="12" xfId="0" applyNumberFormat="1" applyFont="1" applyFill="1" applyBorder="1" applyAlignment="1">
      <alignment vertical="center" wrapText="1" readingOrder="1"/>
    </xf>
    <xf numFmtId="164" fontId="12" fillId="5" borderId="12" xfId="0" applyNumberFormat="1" applyFont="1" applyFill="1" applyBorder="1" applyAlignment="1">
      <alignment horizontal="center" vertical="center" wrapText="1" readingOrder="1"/>
    </xf>
    <xf numFmtId="164" fontId="14" fillId="5" borderId="12" xfId="0" applyNumberFormat="1" applyFont="1" applyFill="1" applyBorder="1" applyAlignment="1">
      <alignment vertical="center" wrapText="1" readingOrder="1"/>
    </xf>
    <xf numFmtId="164" fontId="12" fillId="6" borderId="13" xfId="0" applyNumberFormat="1" applyFont="1" applyFill="1" applyBorder="1" applyAlignment="1">
      <alignment vertical="center" wrapText="1" readingOrder="1"/>
    </xf>
    <xf numFmtId="164" fontId="12" fillId="6" borderId="13" xfId="0" applyNumberFormat="1" applyFont="1" applyFill="1" applyBorder="1" applyAlignment="1">
      <alignment horizontal="center" vertical="center" wrapText="1" readingOrder="1"/>
    </xf>
    <xf numFmtId="164" fontId="14" fillId="6" borderId="13" xfId="0" applyNumberFormat="1" applyFont="1" applyFill="1" applyBorder="1" applyAlignment="1">
      <alignment vertical="top" wrapText="1" readingOrder="1"/>
    </xf>
    <xf numFmtId="164" fontId="12" fillId="6" borderId="12" xfId="0" applyNumberFormat="1" applyFont="1" applyFill="1" applyBorder="1" applyAlignment="1">
      <alignment vertical="center" wrapText="1" readingOrder="1"/>
    </xf>
    <xf numFmtId="164" fontId="15" fillId="0" borderId="13" xfId="0" applyNumberFormat="1" applyFont="1" applyBorder="1" applyAlignment="1">
      <alignment vertical="center" wrapText="1" readingOrder="1"/>
    </xf>
    <xf numFmtId="164" fontId="15" fillId="0" borderId="13" xfId="0" applyNumberFormat="1" applyFont="1" applyBorder="1" applyAlignment="1">
      <alignment horizontal="center" vertical="center" wrapText="1" readingOrder="1"/>
    </xf>
    <xf numFmtId="164" fontId="15" fillId="0" borderId="13" xfId="0" applyNumberFormat="1" applyFont="1" applyBorder="1" applyAlignment="1">
      <alignment vertical="top" wrapText="1" readingOrder="1"/>
    </xf>
    <xf numFmtId="164" fontId="16" fillId="0" borderId="12" xfId="0" applyNumberFormat="1" applyFont="1" applyBorder="1" applyAlignment="1">
      <alignment vertical="center" wrapText="1" readingOrder="1"/>
    </xf>
    <xf numFmtId="10" fontId="5" fillId="0" borderId="0" xfId="2" applyNumberFormat="1" applyFont="1" applyFill="1" applyBorder="1"/>
    <xf numFmtId="164" fontId="13" fillId="0" borderId="0" xfId="0" applyNumberFormat="1" applyFont="1"/>
    <xf numFmtId="164" fontId="14" fillId="5" borderId="12" xfId="0" applyNumberFormat="1" applyFont="1" applyFill="1" applyBorder="1" applyAlignment="1">
      <alignment horizontal="center" vertical="center" wrapText="1" readingOrder="1"/>
    </xf>
    <xf numFmtId="164" fontId="7" fillId="2" borderId="0" xfId="0" applyNumberFormat="1" applyFont="1" applyFill="1"/>
    <xf numFmtId="164" fontId="14" fillId="7" borderId="12" xfId="0" applyNumberFormat="1" applyFont="1" applyFill="1" applyBorder="1" applyAlignment="1">
      <alignment vertical="center" wrapText="1" readingOrder="1"/>
    </xf>
    <xf numFmtId="164" fontId="14" fillId="7" borderId="12" xfId="0" applyNumberFormat="1" applyFont="1" applyFill="1" applyBorder="1" applyAlignment="1">
      <alignment horizontal="center" vertical="center" wrapText="1" readingOrder="1"/>
    </xf>
    <xf numFmtId="164" fontId="14" fillId="7" borderId="12" xfId="0" applyNumberFormat="1" applyFont="1" applyFill="1" applyBorder="1" applyAlignment="1">
      <alignment vertical="top" wrapText="1" readingOrder="1"/>
    </xf>
    <xf numFmtId="164" fontId="15" fillId="2" borderId="13" xfId="0" applyNumberFormat="1" applyFont="1" applyFill="1" applyBorder="1" applyAlignment="1">
      <alignment vertical="center" wrapText="1" readingOrder="1"/>
    </xf>
    <xf numFmtId="164" fontId="15" fillId="2" borderId="13" xfId="0" applyNumberFormat="1" applyFont="1" applyFill="1" applyBorder="1" applyAlignment="1">
      <alignment horizontal="center" vertical="center" wrapText="1" readingOrder="1"/>
    </xf>
    <xf numFmtId="164" fontId="15" fillId="2" borderId="13" xfId="0" applyNumberFormat="1" applyFont="1" applyFill="1" applyBorder="1" applyAlignment="1">
      <alignment vertical="top" wrapText="1" readingOrder="1"/>
    </xf>
    <xf numFmtId="164" fontId="15" fillId="2" borderId="12" xfId="0" applyNumberFormat="1" applyFont="1" applyFill="1" applyBorder="1" applyAlignment="1">
      <alignment vertical="center" wrapText="1" readingOrder="1"/>
    </xf>
    <xf numFmtId="164" fontId="17" fillId="2" borderId="12" xfId="0" applyNumberFormat="1" applyFont="1" applyFill="1" applyBorder="1" applyAlignment="1">
      <alignment vertical="center" wrapText="1" readingOrder="1"/>
    </xf>
    <xf numFmtId="164" fontId="17" fillId="2" borderId="12" xfId="0" applyNumberFormat="1" applyFont="1" applyFill="1" applyBorder="1" applyAlignment="1">
      <alignment horizontal="center" vertical="center" wrapText="1" readingOrder="1"/>
    </xf>
    <xf numFmtId="164" fontId="14" fillId="2" borderId="12" xfId="0" applyNumberFormat="1" applyFont="1" applyFill="1" applyBorder="1" applyAlignment="1">
      <alignment vertical="center" wrapText="1" readingOrder="1"/>
    </xf>
    <xf numFmtId="166" fontId="15" fillId="2" borderId="12" xfId="1" applyNumberFormat="1" applyFont="1" applyFill="1" applyBorder="1" applyAlignment="1">
      <alignment vertical="center" wrapText="1" readingOrder="1"/>
    </xf>
    <xf numFmtId="164" fontId="17" fillId="2" borderId="13" xfId="0" applyNumberFormat="1" applyFont="1" applyFill="1" applyBorder="1" applyAlignment="1">
      <alignment horizontal="center" vertical="center" wrapText="1" readingOrder="1"/>
    </xf>
    <xf numFmtId="164" fontId="14" fillId="7" borderId="13" xfId="0" applyNumberFormat="1" applyFont="1" applyFill="1" applyBorder="1" applyAlignment="1">
      <alignment vertical="center" wrapText="1" readingOrder="1"/>
    </xf>
    <xf numFmtId="164" fontId="14" fillId="7" borderId="13" xfId="0" applyNumberFormat="1" applyFont="1" applyFill="1" applyBorder="1" applyAlignment="1">
      <alignment horizontal="center" vertical="center" wrapText="1" readingOrder="1"/>
    </xf>
    <xf numFmtId="164" fontId="14" fillId="7" borderId="13" xfId="0" applyNumberFormat="1" applyFont="1" applyFill="1" applyBorder="1" applyAlignment="1">
      <alignment vertical="top" wrapText="1" readingOrder="1"/>
    </xf>
    <xf numFmtId="164" fontId="15" fillId="2" borderId="12" xfId="0" applyNumberFormat="1" applyFont="1" applyFill="1" applyBorder="1" applyAlignment="1">
      <alignment horizontal="center" vertical="center" wrapText="1" readingOrder="1"/>
    </xf>
    <xf numFmtId="164" fontId="15" fillId="2" borderId="12" xfId="0" applyNumberFormat="1" applyFont="1" applyFill="1" applyBorder="1" applyAlignment="1">
      <alignment vertical="top" wrapText="1" readingOrder="1"/>
    </xf>
    <xf numFmtId="10" fontId="6" fillId="2" borderId="0" xfId="2" applyNumberFormat="1" applyFont="1" applyFill="1" applyBorder="1"/>
    <xf numFmtId="164" fontId="12" fillId="4" borderId="14" xfId="0" applyNumberFormat="1" applyFont="1" applyFill="1" applyBorder="1" applyAlignment="1">
      <alignment vertical="center" wrapText="1" readingOrder="1"/>
    </xf>
    <xf numFmtId="164" fontId="12" fillId="4" borderId="14" xfId="0" applyNumberFormat="1" applyFont="1" applyFill="1" applyBorder="1" applyAlignment="1">
      <alignment horizontal="center" vertical="center" wrapText="1" readingOrder="1"/>
    </xf>
    <xf numFmtId="164" fontId="18" fillId="4" borderId="14" xfId="0" applyNumberFormat="1" applyFont="1" applyFill="1" applyBorder="1" applyAlignment="1">
      <alignment vertical="center" wrapText="1" readingOrder="1"/>
    </xf>
    <xf numFmtId="10" fontId="4" fillId="2" borderId="0" xfId="2" applyNumberFormat="1" applyFont="1" applyFill="1" applyBorder="1"/>
    <xf numFmtId="10" fontId="7" fillId="2" borderId="0" xfId="2" applyNumberFormat="1" applyFont="1" applyFill="1" applyBorder="1"/>
    <xf numFmtId="164" fontId="15" fillId="2" borderId="15" xfId="0" applyNumberFormat="1" applyFont="1" applyFill="1" applyBorder="1" applyAlignment="1">
      <alignment vertical="center" wrapText="1" readingOrder="1"/>
    </xf>
    <xf numFmtId="164" fontId="15" fillId="2" borderId="15" xfId="0" applyNumberFormat="1" applyFont="1" applyFill="1" applyBorder="1" applyAlignment="1">
      <alignment horizontal="center" vertical="center" wrapText="1" readingOrder="1"/>
    </xf>
    <xf numFmtId="10" fontId="2" fillId="2" borderId="0" xfId="2" applyNumberFormat="1" applyFont="1" applyFill="1" applyBorder="1"/>
    <xf numFmtId="164" fontId="14" fillId="4" borderId="12" xfId="0" applyNumberFormat="1" applyFont="1" applyFill="1" applyBorder="1" applyAlignment="1">
      <alignment vertical="center" wrapText="1" readingOrder="1"/>
    </xf>
    <xf numFmtId="10" fontId="13" fillId="2" borderId="0" xfId="2" applyNumberFormat="1" applyFont="1" applyFill="1" applyBorder="1"/>
    <xf numFmtId="164" fontId="15" fillId="2" borderId="16" xfId="0" applyNumberFormat="1" applyFont="1" applyFill="1" applyBorder="1" applyAlignment="1">
      <alignment vertical="center" wrapText="1" readingOrder="1"/>
    </xf>
    <xf numFmtId="164" fontId="15" fillId="2" borderId="16" xfId="0" applyNumberFormat="1" applyFont="1" applyFill="1" applyBorder="1" applyAlignment="1">
      <alignment horizontal="center" vertical="center" wrapText="1" readingOrder="1"/>
    </xf>
    <xf numFmtId="164" fontId="15" fillId="2" borderId="17" xfId="0" applyNumberFormat="1" applyFont="1" applyFill="1" applyBorder="1" applyAlignment="1">
      <alignment vertical="center" wrapText="1" readingOrder="1"/>
    </xf>
    <xf numFmtId="164" fontId="15" fillId="2" borderId="17" xfId="0" applyNumberFormat="1" applyFont="1" applyFill="1" applyBorder="1" applyAlignment="1">
      <alignment horizontal="center" vertical="center" wrapText="1" readingOrder="1"/>
    </xf>
    <xf numFmtId="164" fontId="14" fillId="4" borderId="12" xfId="0" applyNumberFormat="1" applyFont="1" applyFill="1" applyBorder="1" applyAlignment="1">
      <alignment horizontal="center" vertical="center" wrapText="1" readingOrder="1"/>
    </xf>
    <xf numFmtId="164" fontId="10" fillId="8" borderId="12" xfId="0" applyNumberFormat="1" applyFont="1" applyFill="1" applyBorder="1" applyAlignment="1">
      <alignment vertical="center" wrapText="1" readingOrder="1"/>
    </xf>
    <xf numFmtId="164" fontId="10" fillId="8" borderId="12" xfId="0" applyNumberFormat="1" applyFont="1" applyFill="1" applyBorder="1" applyAlignment="1">
      <alignment horizontal="center" vertical="center" wrapText="1" readingOrder="1"/>
    </xf>
    <xf numFmtId="164" fontId="15" fillId="2" borderId="15" xfId="0" applyNumberFormat="1" applyFont="1" applyFill="1" applyBorder="1" applyAlignment="1">
      <alignment vertical="top" wrapText="1" readingOrder="1"/>
    </xf>
    <xf numFmtId="164" fontId="10" fillId="3" borderId="13" xfId="0" applyNumberFormat="1" applyFont="1" applyFill="1" applyBorder="1" applyAlignment="1">
      <alignment vertical="center" wrapText="1" readingOrder="1"/>
    </xf>
    <xf numFmtId="164" fontId="19" fillId="2" borderId="0" xfId="0" applyNumberFormat="1" applyFont="1" applyFill="1"/>
    <xf numFmtId="164" fontId="20" fillId="2" borderId="0" xfId="0" applyNumberFormat="1" applyFont="1" applyFill="1"/>
    <xf numFmtId="164" fontId="7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7" fontId="18" fillId="2" borderId="0" xfId="0" applyNumberFormat="1" applyFont="1" applyFill="1" applyAlignment="1">
      <alignment horizontal="right" vertical="center" wrapText="1" readingOrder="1"/>
    </xf>
    <xf numFmtId="166" fontId="6" fillId="2" borderId="0" xfId="1" applyNumberFormat="1" applyFont="1" applyFill="1" applyBorder="1" applyAlignment="1"/>
    <xf numFmtId="5" fontId="18" fillId="2" borderId="0" xfId="0" applyNumberFormat="1" applyFont="1" applyFill="1" applyAlignment="1">
      <alignment horizontal="right" vertical="center" wrapText="1" readingOrder="1"/>
    </xf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2" fillId="0" borderId="0" xfId="0" applyFont="1"/>
    <xf numFmtId="0" fontId="2" fillId="0" borderId="4" xfId="0" applyFont="1" applyBorder="1"/>
    <xf numFmtId="0" fontId="6" fillId="0" borderId="0" xfId="0" applyFont="1"/>
    <xf numFmtId="0" fontId="6" fillId="0" borderId="5" xfId="0" applyFont="1" applyBorder="1"/>
    <xf numFmtId="0" fontId="6" fillId="0" borderId="6" xfId="0" applyFont="1" applyBorder="1" applyAlignment="1" applyProtection="1">
      <alignment horizontal="left"/>
      <protection locked="0"/>
    </xf>
    <xf numFmtId="0" fontId="2" fillId="0" borderId="7" xfId="0" applyFont="1" applyBorder="1"/>
    <xf numFmtId="0" fontId="2" fillId="0" borderId="8" xfId="0" applyFont="1" applyBorder="1"/>
    <xf numFmtId="3" fontId="2" fillId="0" borderId="0" xfId="0" applyNumberFormat="1" applyFont="1"/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 applyProtection="1">
      <alignment horizontal="left"/>
      <protection locked="0"/>
    </xf>
    <xf numFmtId="0" fontId="11" fillId="8" borderId="12" xfId="0" applyFont="1" applyFill="1" applyBorder="1" applyAlignment="1">
      <alignment horizontal="center" vertical="center" wrapText="1" readingOrder="1"/>
    </xf>
    <xf numFmtId="3" fontId="11" fillId="8" borderId="12" xfId="0" applyNumberFormat="1" applyFont="1" applyFill="1" applyBorder="1" applyAlignment="1">
      <alignment horizontal="center" vertical="center" wrapText="1" readingOrder="1"/>
    </xf>
    <xf numFmtId="0" fontId="5" fillId="0" borderId="0" xfId="0" applyFont="1"/>
    <xf numFmtId="0" fontId="10" fillId="8" borderId="12" xfId="0" applyFont="1" applyFill="1" applyBorder="1" applyAlignment="1">
      <alignment horizontal="left" vertical="center" wrapText="1" readingOrder="1"/>
    </xf>
    <xf numFmtId="0" fontId="10" fillId="8" borderId="12" xfId="0" applyFont="1" applyFill="1" applyBorder="1" applyAlignment="1">
      <alignment horizontal="center" vertical="center" wrapText="1" readingOrder="1"/>
    </xf>
    <xf numFmtId="0" fontId="10" fillId="8" borderId="12" xfId="0" applyFont="1" applyFill="1" applyBorder="1" applyAlignment="1">
      <alignment vertical="center" wrapText="1" readingOrder="1"/>
    </xf>
    <xf numFmtId="3" fontId="10" fillId="8" borderId="12" xfId="0" applyNumberFormat="1" applyFont="1" applyFill="1" applyBorder="1" applyAlignment="1">
      <alignment horizontal="center" vertical="center" wrapText="1" readingOrder="1"/>
    </xf>
    <xf numFmtId="0" fontId="22" fillId="0" borderId="0" xfId="0" applyFont="1"/>
    <xf numFmtId="3" fontId="10" fillId="8" borderId="13" xfId="0" applyNumberFormat="1" applyFont="1" applyFill="1" applyBorder="1" applyAlignment="1">
      <alignment horizontal="center" vertical="center" wrapText="1" readingOrder="1"/>
    </xf>
    <xf numFmtId="0" fontId="14" fillId="4" borderId="12" xfId="0" applyFont="1" applyFill="1" applyBorder="1" applyAlignment="1">
      <alignment horizontal="left" vertical="center" wrapText="1" readingOrder="1"/>
    </xf>
    <xf numFmtId="0" fontId="14" fillId="4" borderId="12" xfId="0" applyFont="1" applyFill="1" applyBorder="1" applyAlignment="1">
      <alignment horizontal="center" vertical="center" wrapText="1" readingOrder="1"/>
    </xf>
    <xf numFmtId="0" fontId="14" fillId="4" borderId="12" xfId="0" applyFont="1" applyFill="1" applyBorder="1" applyAlignment="1">
      <alignment vertical="center" wrapText="1" readingOrder="1"/>
    </xf>
    <xf numFmtId="3" fontId="14" fillId="4" borderId="13" xfId="0" applyNumberFormat="1" applyFont="1" applyFill="1" applyBorder="1" applyAlignment="1">
      <alignment horizontal="center" vertical="center" wrapText="1" readingOrder="1"/>
    </xf>
    <xf numFmtId="0" fontId="14" fillId="5" borderId="13" xfId="0" applyFont="1" applyFill="1" applyBorder="1" applyAlignment="1">
      <alignment horizontal="left" vertical="center" wrapText="1" readingOrder="1"/>
    </xf>
    <xf numFmtId="0" fontId="14" fillId="5" borderId="13" xfId="0" applyFont="1" applyFill="1" applyBorder="1" applyAlignment="1">
      <alignment horizontal="center" vertical="center" wrapText="1" readingOrder="1"/>
    </xf>
    <xf numFmtId="0" fontId="14" fillId="5" borderId="13" xfId="0" applyFont="1" applyFill="1" applyBorder="1" applyAlignment="1">
      <alignment vertical="center" wrapText="1" readingOrder="1"/>
    </xf>
    <xf numFmtId="3" fontId="14" fillId="5" borderId="13" xfId="0" applyNumberFormat="1" applyFont="1" applyFill="1" applyBorder="1" applyAlignment="1">
      <alignment horizontal="center" vertical="center" wrapText="1" readingOrder="1"/>
    </xf>
    <xf numFmtId="0" fontId="14" fillId="7" borderId="13" xfId="0" applyFont="1" applyFill="1" applyBorder="1" applyAlignment="1">
      <alignment horizontal="left" vertical="center" wrapText="1" readingOrder="1"/>
    </xf>
    <xf numFmtId="0" fontId="14" fillId="7" borderId="13" xfId="0" applyFont="1" applyFill="1" applyBorder="1" applyAlignment="1">
      <alignment horizontal="center" vertical="center" wrapText="1" readingOrder="1"/>
    </xf>
    <xf numFmtId="0" fontId="14" fillId="7" borderId="13" xfId="0" applyFont="1" applyFill="1" applyBorder="1" applyAlignment="1">
      <alignment vertical="center" wrapText="1" readingOrder="1"/>
    </xf>
    <xf numFmtId="3" fontId="14" fillId="7" borderId="13" xfId="0" applyNumberFormat="1" applyFont="1" applyFill="1" applyBorder="1" applyAlignment="1">
      <alignment horizontal="center" vertical="center" wrapText="1" readingOrder="1"/>
    </xf>
    <xf numFmtId="3" fontId="14" fillId="7" borderId="12" xfId="0" applyNumberFormat="1" applyFont="1" applyFill="1" applyBorder="1" applyAlignment="1">
      <alignment horizontal="center" vertical="center" wrapText="1" readingOrder="1"/>
    </xf>
    <xf numFmtId="3" fontId="18" fillId="7" borderId="12" xfId="0" applyNumberFormat="1" applyFont="1" applyFill="1" applyBorder="1" applyAlignment="1">
      <alignment horizontal="center" vertical="center" wrapText="1" readingOrder="1"/>
    </xf>
    <xf numFmtId="0" fontId="15" fillId="0" borderId="12" xfId="0" applyFont="1" applyBorder="1" applyAlignment="1">
      <alignment vertical="center" wrapText="1" readingOrder="1"/>
    </xf>
    <xf numFmtId="0" fontId="15" fillId="0" borderId="12" xfId="0" applyFont="1" applyBorder="1" applyAlignment="1">
      <alignment horizontal="center" vertical="center" wrapText="1" readingOrder="1"/>
    </xf>
    <xf numFmtId="0" fontId="15" fillId="0" borderId="13" xfId="0" applyFont="1" applyBorder="1" applyAlignment="1">
      <alignment vertical="center" wrapText="1" readingOrder="1"/>
    </xf>
    <xf numFmtId="3" fontId="15" fillId="0" borderId="12" xfId="0" applyNumberFormat="1" applyFont="1" applyBorder="1" applyAlignment="1">
      <alignment horizontal="center" vertical="center" wrapText="1" readingOrder="1"/>
    </xf>
    <xf numFmtId="2" fontId="15" fillId="0" borderId="12" xfId="1" applyNumberFormat="1" applyFont="1" applyFill="1" applyBorder="1" applyAlignment="1">
      <alignment horizontal="center" vertical="center" wrapText="1" readingOrder="1"/>
    </xf>
    <xf numFmtId="3" fontId="15" fillId="0" borderId="12" xfId="0" applyNumberFormat="1" applyFont="1" applyBorder="1" applyAlignment="1">
      <alignment vertical="center" wrapText="1" readingOrder="1"/>
    </xf>
    <xf numFmtId="3" fontId="23" fillId="0" borderId="0" xfId="0" applyNumberFormat="1" applyFont="1"/>
    <xf numFmtId="165" fontId="7" fillId="0" borderId="0" xfId="1" applyFont="1" applyFill="1" applyBorder="1"/>
    <xf numFmtId="165" fontId="2" fillId="0" borderId="0" xfId="0" applyNumberFormat="1" applyFont="1"/>
    <xf numFmtId="3" fontId="10" fillId="8" borderId="12" xfId="0" applyNumberFormat="1" applyFont="1" applyFill="1" applyBorder="1" applyAlignment="1">
      <alignment vertical="center" wrapText="1" readingOrder="1"/>
    </xf>
    <xf numFmtId="3" fontId="10" fillId="8" borderId="12" xfId="0" applyNumberFormat="1" applyFont="1" applyFill="1" applyBorder="1" applyAlignment="1">
      <alignment horizontal="right" vertical="center" wrapText="1" readingOrder="1"/>
    </xf>
    <xf numFmtId="0" fontId="15" fillId="0" borderId="14" xfId="0" applyFont="1" applyBorder="1" applyAlignment="1">
      <alignment horizontal="center" vertical="center" wrapText="1" readingOrder="1"/>
    </xf>
    <xf numFmtId="3" fontId="15" fillId="0" borderId="16" xfId="0" applyNumberFormat="1" applyFont="1" applyBorder="1" applyAlignment="1">
      <alignment horizontal="center" vertical="center" wrapText="1" readingOrder="1"/>
    </xf>
    <xf numFmtId="3" fontId="15" fillId="0" borderId="16" xfId="0" applyNumberFormat="1" applyFont="1" applyBorder="1" applyAlignment="1">
      <alignment vertical="center" wrapText="1" readingOrder="1"/>
    </xf>
    <xf numFmtId="3" fontId="15" fillId="0" borderId="16" xfId="0" applyNumberFormat="1" applyFont="1" applyBorder="1" applyAlignment="1">
      <alignment horizontal="right" vertical="center" wrapText="1" readingOrder="1"/>
    </xf>
    <xf numFmtId="3" fontId="15" fillId="0" borderId="15" xfId="0" applyNumberFormat="1" applyFont="1" applyBorder="1" applyAlignment="1">
      <alignment horizontal="center" vertical="center" wrapText="1" readingOrder="1"/>
    </xf>
    <xf numFmtId="165" fontId="23" fillId="0" borderId="0" xfId="0" applyNumberFormat="1" applyFont="1"/>
    <xf numFmtId="3" fontId="2" fillId="0" borderId="0" xfId="0" applyNumberFormat="1" applyFont="1" applyAlignment="1">
      <alignment horizontal="center"/>
    </xf>
    <xf numFmtId="3" fontId="23" fillId="0" borderId="0" xfId="0" applyNumberFormat="1" applyFont="1" applyAlignment="1">
      <alignment horizontal="center"/>
    </xf>
    <xf numFmtId="0" fontId="23" fillId="0" borderId="0" xfId="0" applyFont="1"/>
    <xf numFmtId="43" fontId="23" fillId="0" borderId="0" xfId="0" applyNumberFormat="1" applyFont="1"/>
    <xf numFmtId="0" fontId="2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6" fillId="2" borderId="0" xfId="0" applyFont="1" applyFill="1"/>
    <xf numFmtId="0" fontId="6" fillId="2" borderId="5" xfId="0" applyFont="1" applyFill="1" applyBorder="1"/>
    <xf numFmtId="0" fontId="2" fillId="2" borderId="6" xfId="0" applyFont="1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6" fillId="2" borderId="0" xfId="0" applyFont="1" applyFill="1" applyAlignment="1" applyProtection="1">
      <alignment horizontal="left"/>
      <protection locked="0"/>
    </xf>
    <xf numFmtId="3" fontId="2" fillId="2" borderId="0" xfId="0" applyNumberFormat="1" applyFont="1" applyFill="1"/>
    <xf numFmtId="3" fontId="6" fillId="2" borderId="0" xfId="0" applyNumberFormat="1" applyFont="1" applyFill="1" applyAlignment="1">
      <alignment horizontal="right"/>
    </xf>
    <xf numFmtId="3" fontId="6" fillId="2" borderId="0" xfId="0" applyNumberFormat="1" applyFont="1" applyFill="1"/>
    <xf numFmtId="0" fontId="18" fillId="4" borderId="12" xfId="0" applyFont="1" applyFill="1" applyBorder="1" applyAlignment="1">
      <alignment horizontal="left" vertical="center" wrapText="1" readingOrder="1"/>
    </xf>
    <xf numFmtId="0" fontId="18" fillId="4" borderId="12" xfId="0" applyFont="1" applyFill="1" applyBorder="1" applyAlignment="1">
      <alignment horizontal="center" vertical="center" wrapText="1" readingOrder="1"/>
    </xf>
    <xf numFmtId="0" fontId="18" fillId="4" borderId="12" xfId="0" applyFont="1" applyFill="1" applyBorder="1" applyAlignment="1">
      <alignment vertical="center" wrapText="1" readingOrder="1"/>
    </xf>
    <xf numFmtId="3" fontId="18" fillId="4" borderId="12" xfId="0" applyNumberFormat="1" applyFont="1" applyFill="1" applyBorder="1" applyAlignment="1">
      <alignment horizontal="right" vertical="center" wrapText="1" readingOrder="1"/>
    </xf>
    <xf numFmtId="0" fontId="18" fillId="5" borderId="12" xfId="0" applyFont="1" applyFill="1" applyBorder="1" applyAlignment="1">
      <alignment horizontal="left" vertical="center" wrapText="1" readingOrder="1"/>
    </xf>
    <xf numFmtId="0" fontId="18" fillId="5" borderId="12" xfId="0" applyFont="1" applyFill="1" applyBorder="1" applyAlignment="1">
      <alignment horizontal="center" vertical="center" wrapText="1" readingOrder="1"/>
    </xf>
    <xf numFmtId="0" fontId="18" fillId="5" borderId="12" xfId="0" applyFont="1" applyFill="1" applyBorder="1" applyAlignment="1">
      <alignment vertical="center" wrapText="1" readingOrder="1"/>
    </xf>
    <xf numFmtId="3" fontId="18" fillId="5" borderId="12" xfId="0" applyNumberFormat="1" applyFont="1" applyFill="1" applyBorder="1" applyAlignment="1">
      <alignment horizontal="right" vertical="center" wrapText="1" readingOrder="1"/>
    </xf>
    <xf numFmtId="0" fontId="18" fillId="6" borderId="12" xfId="0" applyFont="1" applyFill="1" applyBorder="1" applyAlignment="1">
      <alignment horizontal="left" vertical="center" wrapText="1" readingOrder="1"/>
    </xf>
    <xf numFmtId="0" fontId="18" fillId="6" borderId="12" xfId="0" applyFont="1" applyFill="1" applyBorder="1" applyAlignment="1">
      <alignment horizontal="center" vertical="center" wrapText="1" readingOrder="1"/>
    </xf>
    <xf numFmtId="0" fontId="18" fillId="6" borderId="12" xfId="0" applyFont="1" applyFill="1" applyBorder="1" applyAlignment="1">
      <alignment vertical="center" wrapText="1" readingOrder="1"/>
    </xf>
    <xf numFmtId="3" fontId="18" fillId="6" borderId="12" xfId="0" applyNumberFormat="1" applyFont="1" applyFill="1" applyBorder="1" applyAlignment="1">
      <alignment horizontal="right" vertical="center" wrapText="1" readingOrder="1"/>
    </xf>
    <xf numFmtId="0" fontId="15" fillId="2" borderId="12" xfId="0" applyFont="1" applyFill="1" applyBorder="1" applyAlignment="1">
      <alignment vertical="center" wrapText="1" readingOrder="1"/>
    </xf>
    <xf numFmtId="0" fontId="15" fillId="2" borderId="12" xfId="0" applyFont="1" applyFill="1" applyBorder="1" applyAlignment="1">
      <alignment horizontal="center" vertical="center" wrapText="1" readingOrder="1"/>
    </xf>
    <xf numFmtId="3" fontId="15" fillId="2" borderId="12" xfId="0" applyNumberFormat="1" applyFont="1" applyFill="1" applyBorder="1" applyAlignment="1">
      <alignment vertical="center" wrapText="1" readingOrder="1"/>
    </xf>
    <xf numFmtId="0" fontId="5" fillId="2" borderId="0" xfId="0" applyFont="1" applyFill="1"/>
    <xf numFmtId="0" fontId="15" fillId="2" borderId="14" xfId="0" applyFont="1" applyFill="1" applyBorder="1" applyAlignment="1">
      <alignment horizontal="center" vertical="center" wrapText="1" readingOrder="1"/>
    </xf>
    <xf numFmtId="3" fontId="15" fillId="2" borderId="15" xfId="0" applyNumberFormat="1" applyFont="1" applyFill="1" applyBorder="1" applyAlignment="1">
      <alignment vertical="center" wrapText="1" readingOrder="1"/>
    </xf>
    <xf numFmtId="3" fontId="25" fillId="8" borderId="12" xfId="0" applyNumberFormat="1" applyFont="1" applyFill="1" applyBorder="1" applyAlignment="1">
      <alignment vertical="center" wrapText="1" readingOrder="1"/>
    </xf>
    <xf numFmtId="0" fontId="23" fillId="2" borderId="0" xfId="0" applyFont="1" applyFill="1"/>
    <xf numFmtId="165" fontId="23" fillId="2" borderId="0" xfId="1" applyFont="1" applyFill="1" applyBorder="1"/>
    <xf numFmtId="3" fontId="23" fillId="2" borderId="0" xfId="0" applyNumberFormat="1" applyFont="1" applyFill="1"/>
    <xf numFmtId="166" fontId="23" fillId="2" borderId="0" xfId="1" applyNumberFormat="1" applyFont="1" applyFill="1" applyBorder="1"/>
    <xf numFmtId="43" fontId="23" fillId="2" borderId="0" xfId="0" applyNumberFormat="1" applyFont="1" applyFill="1"/>
    <xf numFmtId="166" fontId="23" fillId="2" borderId="0" xfId="0" applyNumberFormat="1" applyFont="1" applyFill="1"/>
    <xf numFmtId="165" fontId="2" fillId="2" borderId="0" xfId="1" applyFont="1" applyFill="1" applyBorder="1"/>
    <xf numFmtId="166" fontId="19" fillId="2" borderId="0" xfId="1" applyNumberFormat="1" applyFont="1" applyFill="1" applyBorder="1"/>
    <xf numFmtId="43" fontId="2" fillId="2" borderId="0" xfId="0" applyNumberFormat="1" applyFont="1" applyFill="1"/>
    <xf numFmtId="9" fontId="2" fillId="2" borderId="0" xfId="2" applyFont="1" applyFill="1" applyBorder="1"/>
    <xf numFmtId="164" fontId="6" fillId="2" borderId="1" xfId="0" applyNumberFormat="1" applyFont="1" applyFill="1" applyBorder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0" fontId="25" fillId="8" borderId="12" xfId="0" applyFont="1" applyFill="1" applyBorder="1" applyAlignment="1">
      <alignment horizontal="center" vertical="center" wrapText="1" readingOrder="1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164" fontId="10" fillId="3" borderId="9" xfId="0" applyNumberFormat="1" applyFont="1" applyFill="1" applyBorder="1" applyAlignment="1">
      <alignment horizontal="center" vertical="center"/>
    </xf>
    <xf numFmtId="164" fontId="10" fillId="3" borderId="10" xfId="0" applyNumberFormat="1" applyFont="1" applyFill="1" applyBorder="1" applyAlignment="1">
      <alignment horizontal="center" vertical="center"/>
    </xf>
    <xf numFmtId="164" fontId="10" fillId="3" borderId="11" xfId="0" applyNumberFormat="1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  <xf numFmtId="164" fontId="10" fillId="3" borderId="13" xfId="0" applyNumberFormat="1" applyFont="1" applyFill="1" applyBorder="1" applyAlignment="1">
      <alignment horizontal="center" vertical="center" wrapText="1" readingOrder="1"/>
    </xf>
    <xf numFmtId="164" fontId="3" fillId="2" borderId="4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164" fontId="6" fillId="2" borderId="4" xfId="0" applyNumberFormat="1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0" fontId="10" fillId="8" borderId="12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164" fontId="20" fillId="2" borderId="0" xfId="0" applyNumberFormat="1" applyFont="1" applyFill="1" applyAlignment="1">
      <alignment vertical="center"/>
    </xf>
    <xf numFmtId="164" fontId="19" fillId="2" borderId="0" xfId="0" applyNumberFormat="1" applyFont="1" applyFill="1" applyAlignment="1">
      <alignment vertical="center"/>
    </xf>
    <xf numFmtId="4" fontId="21" fillId="2" borderId="0" xfId="0" applyNumberFormat="1" applyFont="1" applyFill="1"/>
    <xf numFmtId="3" fontId="2" fillId="2" borderId="0" xfId="0" applyNumberFormat="1" applyFont="1" applyFill="1" applyAlignment="1">
      <alignment horizontal="center"/>
    </xf>
    <xf numFmtId="165" fontId="2" fillId="2" borderId="0" xfId="1" applyFont="1" applyFill="1" applyBorder="1" applyAlignment="1">
      <alignment horizontal="right"/>
    </xf>
    <xf numFmtId="165" fontId="2" fillId="2" borderId="0" xfId="0" applyNumberFormat="1" applyFont="1" applyFill="1"/>
    <xf numFmtId="0" fontId="2" fillId="2" borderId="0" xfId="0" applyFont="1" applyFill="1" applyAlignment="1">
      <alignment horizontal="right"/>
    </xf>
    <xf numFmtId="165" fontId="23" fillId="2" borderId="0" xfId="1" applyFont="1" applyFill="1" applyBorder="1" applyAlignment="1"/>
    <xf numFmtId="3" fontId="23" fillId="2" borderId="0" xfId="0" applyNumberFormat="1" applyFont="1" applyFill="1" applyAlignment="1">
      <alignment horizontal="center"/>
    </xf>
    <xf numFmtId="43" fontId="23" fillId="2" borderId="0" xfId="0" applyNumberFormat="1" applyFont="1" applyFill="1" applyAlignment="1">
      <alignment horizontal="right"/>
    </xf>
    <xf numFmtId="0" fontId="19" fillId="2" borderId="0" xfId="0" applyFont="1" applyFill="1"/>
    <xf numFmtId="167" fontId="19" fillId="2" borderId="0" xfId="0" applyNumberFormat="1" applyFont="1" applyFill="1"/>
    <xf numFmtId="165" fontId="19" fillId="2" borderId="0" xfId="1" applyFont="1" applyFill="1" applyBorder="1"/>
    <xf numFmtId="3" fontId="19" fillId="2" borderId="0" xfId="0" applyNumberFormat="1" applyFont="1" applyFill="1"/>
    <xf numFmtId="0" fontId="26" fillId="2" borderId="0" xfId="0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6D19C9CF-D91C-4D0C-ACDA-1FEA7965418B@DANE.GOV.CO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cid:6D19C9CF-D91C-4D0C-ACDA-1FEA7965418B@DANE.GOV.CO" TargetMode="External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cid:6D19C9CF-D91C-4D0C-ACDA-1FEA7965418B@DANE.GOV.CO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142875</xdr:rowOff>
    </xdr:from>
    <xdr:to>
      <xdr:col>2</xdr:col>
      <xdr:colOff>381000</xdr:colOff>
      <xdr:row>2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E10BFD-FA21-42BB-960F-D390DBC09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42875"/>
          <a:ext cx="1714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1095375</xdr:colOff>
      <xdr:row>0</xdr:row>
      <xdr:rowOff>0</xdr:rowOff>
    </xdr:from>
    <xdr:to>
      <xdr:col>2</xdr:col>
      <xdr:colOff>2895600</xdr:colOff>
      <xdr:row>2</xdr:row>
      <xdr:rowOff>104775</xdr:rowOff>
    </xdr:to>
    <xdr:pic>
      <xdr:nvPicPr>
        <xdr:cNvPr id="3" name="90F09A81-5214-4FC3-8CA3-AFB3377FD0C7">
          <a:extLst>
            <a:ext uri="{FF2B5EF4-FFF2-40B4-BE49-F238E27FC236}">
              <a16:creationId xmlns:a16="http://schemas.microsoft.com/office/drawing/2014/main" id="{71CA0CC6-4D7F-4B81-9AF9-D3F64C5F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0"/>
          <a:ext cx="1800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142875</xdr:colOff>
      <xdr:row>2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959FA5-95ED-483F-BECC-EA937B906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1800225</xdr:colOff>
      <xdr:row>3</xdr:row>
      <xdr:rowOff>9525</xdr:rowOff>
    </xdr:to>
    <xdr:pic>
      <xdr:nvPicPr>
        <xdr:cNvPr id="3" name="90F09A81-5214-4FC3-8CA3-AFB3377FD0C7">
          <a:extLst>
            <a:ext uri="{FF2B5EF4-FFF2-40B4-BE49-F238E27FC236}">
              <a16:creationId xmlns:a16="http://schemas.microsoft.com/office/drawing/2014/main" id="{7853A25F-3DFA-411A-8660-E22A0962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0"/>
          <a:ext cx="18002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123825</xdr:rowOff>
    </xdr:from>
    <xdr:to>
      <xdr:col>2</xdr:col>
      <xdr:colOff>114300</xdr:colOff>
      <xdr:row>2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C34022-96F8-490B-9CB1-CB8B9BDB8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3825"/>
          <a:ext cx="1809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733425</xdr:colOff>
      <xdr:row>0</xdr:row>
      <xdr:rowOff>0</xdr:rowOff>
    </xdr:from>
    <xdr:to>
      <xdr:col>2</xdr:col>
      <xdr:colOff>2533650</xdr:colOff>
      <xdr:row>2</xdr:row>
      <xdr:rowOff>142875</xdr:rowOff>
    </xdr:to>
    <xdr:pic>
      <xdr:nvPicPr>
        <xdr:cNvPr id="3" name="90F09A81-5214-4FC3-8CA3-AFB3377FD0C7">
          <a:extLst>
            <a:ext uri="{FF2B5EF4-FFF2-40B4-BE49-F238E27FC236}">
              <a16:creationId xmlns:a16="http://schemas.microsoft.com/office/drawing/2014/main" id="{8A495DC9-022B-466F-ACA2-893246C1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0"/>
          <a:ext cx="1800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C63A4-189A-4E02-8AF6-016CEFA047B3}">
  <sheetPr>
    <tabColor theme="0" tint="-0.249977111117893"/>
  </sheetPr>
  <dimension ref="A1:BL53"/>
  <sheetViews>
    <sheetView tabSelected="1" workbookViewId="0">
      <selection activeCell="AG30" sqref="AG30"/>
    </sheetView>
  </sheetViews>
  <sheetFormatPr baseColWidth="10" defaultRowHeight="12.75" x14ac:dyDescent="0.2"/>
  <cols>
    <col min="1" max="1" width="17" style="5" customWidth="1"/>
    <col min="2" max="2" width="4.28515625" style="5" customWidth="1"/>
    <col min="3" max="3" width="50.5703125" style="5" customWidth="1"/>
    <col min="4" max="4" width="15.7109375" style="5" customWidth="1"/>
    <col min="5" max="6" width="15.140625" style="5" customWidth="1"/>
    <col min="7" max="7" width="15.7109375" style="5" customWidth="1"/>
    <col min="8" max="15" width="15.7109375" style="5" hidden="1" customWidth="1"/>
    <col min="16" max="16" width="15.7109375" style="5" customWidth="1"/>
    <col min="17" max="19" width="15.7109375" style="5" hidden="1" customWidth="1"/>
    <col min="20" max="20" width="15" style="5" customWidth="1"/>
    <col min="21" max="28" width="15.7109375" style="5" hidden="1" customWidth="1"/>
    <col min="29" max="29" width="15.7109375" style="5" customWidth="1"/>
    <col min="30" max="32" width="15.7109375" style="5" hidden="1" customWidth="1"/>
    <col min="33" max="33" width="15.7109375" style="5" customWidth="1"/>
    <col min="34" max="41" width="15.7109375" style="5" hidden="1" customWidth="1"/>
    <col min="42" max="42" width="15.7109375" style="5" customWidth="1"/>
    <col min="43" max="45" width="15.7109375" style="5" hidden="1" customWidth="1"/>
    <col min="46" max="46" width="15.7109375" style="5" customWidth="1"/>
    <col min="47" max="54" width="15.7109375" style="5" hidden="1" customWidth="1"/>
    <col min="55" max="55" width="15.7109375" style="5" customWidth="1"/>
    <col min="56" max="58" width="15.7109375" style="5" hidden="1" customWidth="1"/>
    <col min="59" max="59" width="15.7109375" style="5" customWidth="1"/>
    <col min="60" max="61" width="10.42578125" style="4" customWidth="1"/>
    <col min="62" max="66" width="10.42578125" style="5" customWidth="1"/>
    <col min="67" max="256" width="11.42578125" style="5"/>
    <col min="257" max="257" width="17" style="5" customWidth="1"/>
    <col min="258" max="258" width="4.28515625" style="5" customWidth="1"/>
    <col min="259" max="259" width="50.5703125" style="5" customWidth="1"/>
    <col min="260" max="260" width="15.7109375" style="5" customWidth="1"/>
    <col min="261" max="262" width="15.140625" style="5" customWidth="1"/>
    <col min="263" max="263" width="15.7109375" style="5" customWidth="1"/>
    <col min="264" max="271" width="0" style="5" hidden="1" customWidth="1"/>
    <col min="272" max="272" width="15.7109375" style="5" customWidth="1"/>
    <col min="273" max="275" width="0" style="5" hidden="1" customWidth="1"/>
    <col min="276" max="276" width="15" style="5" customWidth="1"/>
    <col min="277" max="284" width="0" style="5" hidden="1" customWidth="1"/>
    <col min="285" max="285" width="15.7109375" style="5" customWidth="1"/>
    <col min="286" max="288" width="0" style="5" hidden="1" customWidth="1"/>
    <col min="289" max="289" width="15.7109375" style="5" customWidth="1"/>
    <col min="290" max="297" width="0" style="5" hidden="1" customWidth="1"/>
    <col min="298" max="298" width="15.7109375" style="5" customWidth="1"/>
    <col min="299" max="301" width="0" style="5" hidden="1" customWidth="1"/>
    <col min="302" max="302" width="15.7109375" style="5" customWidth="1"/>
    <col min="303" max="310" width="0" style="5" hidden="1" customWidth="1"/>
    <col min="311" max="311" width="15.7109375" style="5" customWidth="1"/>
    <col min="312" max="314" width="0" style="5" hidden="1" customWidth="1"/>
    <col min="315" max="315" width="15.7109375" style="5" customWidth="1"/>
    <col min="316" max="322" width="10.42578125" style="5" customWidth="1"/>
    <col min="323" max="512" width="11.42578125" style="5"/>
    <col min="513" max="513" width="17" style="5" customWidth="1"/>
    <col min="514" max="514" width="4.28515625" style="5" customWidth="1"/>
    <col min="515" max="515" width="50.5703125" style="5" customWidth="1"/>
    <col min="516" max="516" width="15.7109375" style="5" customWidth="1"/>
    <col min="517" max="518" width="15.140625" style="5" customWidth="1"/>
    <col min="519" max="519" width="15.7109375" style="5" customWidth="1"/>
    <col min="520" max="527" width="0" style="5" hidden="1" customWidth="1"/>
    <col min="528" max="528" width="15.7109375" style="5" customWidth="1"/>
    <col min="529" max="531" width="0" style="5" hidden="1" customWidth="1"/>
    <col min="532" max="532" width="15" style="5" customWidth="1"/>
    <col min="533" max="540" width="0" style="5" hidden="1" customWidth="1"/>
    <col min="541" max="541" width="15.7109375" style="5" customWidth="1"/>
    <col min="542" max="544" width="0" style="5" hidden="1" customWidth="1"/>
    <col min="545" max="545" width="15.7109375" style="5" customWidth="1"/>
    <col min="546" max="553" width="0" style="5" hidden="1" customWidth="1"/>
    <col min="554" max="554" width="15.7109375" style="5" customWidth="1"/>
    <col min="555" max="557" width="0" style="5" hidden="1" customWidth="1"/>
    <col min="558" max="558" width="15.7109375" style="5" customWidth="1"/>
    <col min="559" max="566" width="0" style="5" hidden="1" customWidth="1"/>
    <col min="567" max="567" width="15.7109375" style="5" customWidth="1"/>
    <col min="568" max="570" width="0" style="5" hidden="1" customWidth="1"/>
    <col min="571" max="571" width="15.7109375" style="5" customWidth="1"/>
    <col min="572" max="578" width="10.42578125" style="5" customWidth="1"/>
    <col min="579" max="768" width="11.42578125" style="5"/>
    <col min="769" max="769" width="17" style="5" customWidth="1"/>
    <col min="770" max="770" width="4.28515625" style="5" customWidth="1"/>
    <col min="771" max="771" width="50.5703125" style="5" customWidth="1"/>
    <col min="772" max="772" width="15.7109375" style="5" customWidth="1"/>
    <col min="773" max="774" width="15.140625" style="5" customWidth="1"/>
    <col min="775" max="775" width="15.7109375" style="5" customWidth="1"/>
    <col min="776" max="783" width="0" style="5" hidden="1" customWidth="1"/>
    <col min="784" max="784" width="15.7109375" style="5" customWidth="1"/>
    <col min="785" max="787" width="0" style="5" hidden="1" customWidth="1"/>
    <col min="788" max="788" width="15" style="5" customWidth="1"/>
    <col min="789" max="796" width="0" style="5" hidden="1" customWidth="1"/>
    <col min="797" max="797" width="15.7109375" style="5" customWidth="1"/>
    <col min="798" max="800" width="0" style="5" hidden="1" customWidth="1"/>
    <col min="801" max="801" width="15.7109375" style="5" customWidth="1"/>
    <col min="802" max="809" width="0" style="5" hidden="1" customWidth="1"/>
    <col min="810" max="810" width="15.7109375" style="5" customWidth="1"/>
    <col min="811" max="813" width="0" style="5" hidden="1" customWidth="1"/>
    <col min="814" max="814" width="15.7109375" style="5" customWidth="1"/>
    <col min="815" max="822" width="0" style="5" hidden="1" customWidth="1"/>
    <col min="823" max="823" width="15.7109375" style="5" customWidth="1"/>
    <col min="824" max="826" width="0" style="5" hidden="1" customWidth="1"/>
    <col min="827" max="827" width="15.7109375" style="5" customWidth="1"/>
    <col min="828" max="834" width="10.42578125" style="5" customWidth="1"/>
    <col min="835" max="1024" width="11.42578125" style="5"/>
    <col min="1025" max="1025" width="17" style="5" customWidth="1"/>
    <col min="1026" max="1026" width="4.28515625" style="5" customWidth="1"/>
    <col min="1027" max="1027" width="50.5703125" style="5" customWidth="1"/>
    <col min="1028" max="1028" width="15.7109375" style="5" customWidth="1"/>
    <col min="1029" max="1030" width="15.140625" style="5" customWidth="1"/>
    <col min="1031" max="1031" width="15.7109375" style="5" customWidth="1"/>
    <col min="1032" max="1039" width="0" style="5" hidden="1" customWidth="1"/>
    <col min="1040" max="1040" width="15.7109375" style="5" customWidth="1"/>
    <col min="1041" max="1043" width="0" style="5" hidden="1" customWidth="1"/>
    <col min="1044" max="1044" width="15" style="5" customWidth="1"/>
    <col min="1045" max="1052" width="0" style="5" hidden="1" customWidth="1"/>
    <col min="1053" max="1053" width="15.7109375" style="5" customWidth="1"/>
    <col min="1054" max="1056" width="0" style="5" hidden="1" customWidth="1"/>
    <col min="1057" max="1057" width="15.7109375" style="5" customWidth="1"/>
    <col min="1058" max="1065" width="0" style="5" hidden="1" customWidth="1"/>
    <col min="1066" max="1066" width="15.7109375" style="5" customWidth="1"/>
    <col min="1067" max="1069" width="0" style="5" hidden="1" customWidth="1"/>
    <col min="1070" max="1070" width="15.7109375" style="5" customWidth="1"/>
    <col min="1071" max="1078" width="0" style="5" hidden="1" customWidth="1"/>
    <col min="1079" max="1079" width="15.7109375" style="5" customWidth="1"/>
    <col min="1080" max="1082" width="0" style="5" hidden="1" customWidth="1"/>
    <col min="1083" max="1083" width="15.7109375" style="5" customWidth="1"/>
    <col min="1084" max="1090" width="10.42578125" style="5" customWidth="1"/>
    <col min="1091" max="1280" width="11.42578125" style="5"/>
    <col min="1281" max="1281" width="17" style="5" customWidth="1"/>
    <col min="1282" max="1282" width="4.28515625" style="5" customWidth="1"/>
    <col min="1283" max="1283" width="50.5703125" style="5" customWidth="1"/>
    <col min="1284" max="1284" width="15.7109375" style="5" customWidth="1"/>
    <col min="1285" max="1286" width="15.140625" style="5" customWidth="1"/>
    <col min="1287" max="1287" width="15.7109375" style="5" customWidth="1"/>
    <col min="1288" max="1295" width="0" style="5" hidden="1" customWidth="1"/>
    <col min="1296" max="1296" width="15.7109375" style="5" customWidth="1"/>
    <col min="1297" max="1299" width="0" style="5" hidden="1" customWidth="1"/>
    <col min="1300" max="1300" width="15" style="5" customWidth="1"/>
    <col min="1301" max="1308" width="0" style="5" hidden="1" customWidth="1"/>
    <col min="1309" max="1309" width="15.7109375" style="5" customWidth="1"/>
    <col min="1310" max="1312" width="0" style="5" hidden="1" customWidth="1"/>
    <col min="1313" max="1313" width="15.7109375" style="5" customWidth="1"/>
    <col min="1314" max="1321" width="0" style="5" hidden="1" customWidth="1"/>
    <col min="1322" max="1322" width="15.7109375" style="5" customWidth="1"/>
    <col min="1323" max="1325" width="0" style="5" hidden="1" customWidth="1"/>
    <col min="1326" max="1326" width="15.7109375" style="5" customWidth="1"/>
    <col min="1327" max="1334" width="0" style="5" hidden="1" customWidth="1"/>
    <col min="1335" max="1335" width="15.7109375" style="5" customWidth="1"/>
    <col min="1336" max="1338" width="0" style="5" hidden="1" customWidth="1"/>
    <col min="1339" max="1339" width="15.7109375" style="5" customWidth="1"/>
    <col min="1340" max="1346" width="10.42578125" style="5" customWidth="1"/>
    <col min="1347" max="1536" width="11.42578125" style="5"/>
    <col min="1537" max="1537" width="17" style="5" customWidth="1"/>
    <col min="1538" max="1538" width="4.28515625" style="5" customWidth="1"/>
    <col min="1539" max="1539" width="50.5703125" style="5" customWidth="1"/>
    <col min="1540" max="1540" width="15.7109375" style="5" customWidth="1"/>
    <col min="1541" max="1542" width="15.140625" style="5" customWidth="1"/>
    <col min="1543" max="1543" width="15.7109375" style="5" customWidth="1"/>
    <col min="1544" max="1551" width="0" style="5" hidden="1" customWidth="1"/>
    <col min="1552" max="1552" width="15.7109375" style="5" customWidth="1"/>
    <col min="1553" max="1555" width="0" style="5" hidden="1" customWidth="1"/>
    <col min="1556" max="1556" width="15" style="5" customWidth="1"/>
    <col min="1557" max="1564" width="0" style="5" hidden="1" customWidth="1"/>
    <col min="1565" max="1565" width="15.7109375" style="5" customWidth="1"/>
    <col min="1566" max="1568" width="0" style="5" hidden="1" customWidth="1"/>
    <col min="1569" max="1569" width="15.7109375" style="5" customWidth="1"/>
    <col min="1570" max="1577" width="0" style="5" hidden="1" customWidth="1"/>
    <col min="1578" max="1578" width="15.7109375" style="5" customWidth="1"/>
    <col min="1579" max="1581" width="0" style="5" hidden="1" customWidth="1"/>
    <col min="1582" max="1582" width="15.7109375" style="5" customWidth="1"/>
    <col min="1583" max="1590" width="0" style="5" hidden="1" customWidth="1"/>
    <col min="1591" max="1591" width="15.7109375" style="5" customWidth="1"/>
    <col min="1592" max="1594" width="0" style="5" hidden="1" customWidth="1"/>
    <col min="1595" max="1595" width="15.7109375" style="5" customWidth="1"/>
    <col min="1596" max="1602" width="10.42578125" style="5" customWidth="1"/>
    <col min="1603" max="1792" width="11.42578125" style="5"/>
    <col min="1793" max="1793" width="17" style="5" customWidth="1"/>
    <col min="1794" max="1794" width="4.28515625" style="5" customWidth="1"/>
    <col min="1795" max="1795" width="50.5703125" style="5" customWidth="1"/>
    <col min="1796" max="1796" width="15.7109375" style="5" customWidth="1"/>
    <col min="1797" max="1798" width="15.140625" style="5" customWidth="1"/>
    <col min="1799" max="1799" width="15.7109375" style="5" customWidth="1"/>
    <col min="1800" max="1807" width="0" style="5" hidden="1" customWidth="1"/>
    <col min="1808" max="1808" width="15.7109375" style="5" customWidth="1"/>
    <col min="1809" max="1811" width="0" style="5" hidden="1" customWidth="1"/>
    <col min="1812" max="1812" width="15" style="5" customWidth="1"/>
    <col min="1813" max="1820" width="0" style="5" hidden="1" customWidth="1"/>
    <col min="1821" max="1821" width="15.7109375" style="5" customWidth="1"/>
    <col min="1822" max="1824" width="0" style="5" hidden="1" customWidth="1"/>
    <col min="1825" max="1825" width="15.7109375" style="5" customWidth="1"/>
    <col min="1826" max="1833" width="0" style="5" hidden="1" customWidth="1"/>
    <col min="1834" max="1834" width="15.7109375" style="5" customWidth="1"/>
    <col min="1835" max="1837" width="0" style="5" hidden="1" customWidth="1"/>
    <col min="1838" max="1838" width="15.7109375" style="5" customWidth="1"/>
    <col min="1839" max="1846" width="0" style="5" hidden="1" customWidth="1"/>
    <col min="1847" max="1847" width="15.7109375" style="5" customWidth="1"/>
    <col min="1848" max="1850" width="0" style="5" hidden="1" customWidth="1"/>
    <col min="1851" max="1851" width="15.7109375" style="5" customWidth="1"/>
    <col min="1852" max="1858" width="10.42578125" style="5" customWidth="1"/>
    <col min="1859" max="2048" width="11.42578125" style="5"/>
    <col min="2049" max="2049" width="17" style="5" customWidth="1"/>
    <col min="2050" max="2050" width="4.28515625" style="5" customWidth="1"/>
    <col min="2051" max="2051" width="50.5703125" style="5" customWidth="1"/>
    <col min="2052" max="2052" width="15.7109375" style="5" customWidth="1"/>
    <col min="2053" max="2054" width="15.140625" style="5" customWidth="1"/>
    <col min="2055" max="2055" width="15.7109375" style="5" customWidth="1"/>
    <col min="2056" max="2063" width="0" style="5" hidden="1" customWidth="1"/>
    <col min="2064" max="2064" width="15.7109375" style="5" customWidth="1"/>
    <col min="2065" max="2067" width="0" style="5" hidden="1" customWidth="1"/>
    <col min="2068" max="2068" width="15" style="5" customWidth="1"/>
    <col min="2069" max="2076" width="0" style="5" hidden="1" customWidth="1"/>
    <col min="2077" max="2077" width="15.7109375" style="5" customWidth="1"/>
    <col min="2078" max="2080" width="0" style="5" hidden="1" customWidth="1"/>
    <col min="2081" max="2081" width="15.7109375" style="5" customWidth="1"/>
    <col min="2082" max="2089" width="0" style="5" hidden="1" customWidth="1"/>
    <col min="2090" max="2090" width="15.7109375" style="5" customWidth="1"/>
    <col min="2091" max="2093" width="0" style="5" hidden="1" customWidth="1"/>
    <col min="2094" max="2094" width="15.7109375" style="5" customWidth="1"/>
    <col min="2095" max="2102" width="0" style="5" hidden="1" customWidth="1"/>
    <col min="2103" max="2103" width="15.7109375" style="5" customWidth="1"/>
    <col min="2104" max="2106" width="0" style="5" hidden="1" customWidth="1"/>
    <col min="2107" max="2107" width="15.7109375" style="5" customWidth="1"/>
    <col min="2108" max="2114" width="10.42578125" style="5" customWidth="1"/>
    <col min="2115" max="2304" width="11.42578125" style="5"/>
    <col min="2305" max="2305" width="17" style="5" customWidth="1"/>
    <col min="2306" max="2306" width="4.28515625" style="5" customWidth="1"/>
    <col min="2307" max="2307" width="50.5703125" style="5" customWidth="1"/>
    <col min="2308" max="2308" width="15.7109375" style="5" customWidth="1"/>
    <col min="2309" max="2310" width="15.140625" style="5" customWidth="1"/>
    <col min="2311" max="2311" width="15.7109375" style="5" customWidth="1"/>
    <col min="2312" max="2319" width="0" style="5" hidden="1" customWidth="1"/>
    <col min="2320" max="2320" width="15.7109375" style="5" customWidth="1"/>
    <col min="2321" max="2323" width="0" style="5" hidden="1" customWidth="1"/>
    <col min="2324" max="2324" width="15" style="5" customWidth="1"/>
    <col min="2325" max="2332" width="0" style="5" hidden="1" customWidth="1"/>
    <col min="2333" max="2333" width="15.7109375" style="5" customWidth="1"/>
    <col min="2334" max="2336" width="0" style="5" hidden="1" customWidth="1"/>
    <col min="2337" max="2337" width="15.7109375" style="5" customWidth="1"/>
    <col min="2338" max="2345" width="0" style="5" hidden="1" customWidth="1"/>
    <col min="2346" max="2346" width="15.7109375" style="5" customWidth="1"/>
    <col min="2347" max="2349" width="0" style="5" hidden="1" customWidth="1"/>
    <col min="2350" max="2350" width="15.7109375" style="5" customWidth="1"/>
    <col min="2351" max="2358" width="0" style="5" hidden="1" customWidth="1"/>
    <col min="2359" max="2359" width="15.7109375" style="5" customWidth="1"/>
    <col min="2360" max="2362" width="0" style="5" hidden="1" customWidth="1"/>
    <col min="2363" max="2363" width="15.7109375" style="5" customWidth="1"/>
    <col min="2364" max="2370" width="10.42578125" style="5" customWidth="1"/>
    <col min="2371" max="2560" width="11.42578125" style="5"/>
    <col min="2561" max="2561" width="17" style="5" customWidth="1"/>
    <col min="2562" max="2562" width="4.28515625" style="5" customWidth="1"/>
    <col min="2563" max="2563" width="50.5703125" style="5" customWidth="1"/>
    <col min="2564" max="2564" width="15.7109375" style="5" customWidth="1"/>
    <col min="2565" max="2566" width="15.140625" style="5" customWidth="1"/>
    <col min="2567" max="2567" width="15.7109375" style="5" customWidth="1"/>
    <col min="2568" max="2575" width="0" style="5" hidden="1" customWidth="1"/>
    <col min="2576" max="2576" width="15.7109375" style="5" customWidth="1"/>
    <col min="2577" max="2579" width="0" style="5" hidden="1" customWidth="1"/>
    <col min="2580" max="2580" width="15" style="5" customWidth="1"/>
    <col min="2581" max="2588" width="0" style="5" hidden="1" customWidth="1"/>
    <col min="2589" max="2589" width="15.7109375" style="5" customWidth="1"/>
    <col min="2590" max="2592" width="0" style="5" hidden="1" customWidth="1"/>
    <col min="2593" max="2593" width="15.7109375" style="5" customWidth="1"/>
    <col min="2594" max="2601" width="0" style="5" hidden="1" customWidth="1"/>
    <col min="2602" max="2602" width="15.7109375" style="5" customWidth="1"/>
    <col min="2603" max="2605" width="0" style="5" hidden="1" customWidth="1"/>
    <col min="2606" max="2606" width="15.7109375" style="5" customWidth="1"/>
    <col min="2607" max="2614" width="0" style="5" hidden="1" customWidth="1"/>
    <col min="2615" max="2615" width="15.7109375" style="5" customWidth="1"/>
    <col min="2616" max="2618" width="0" style="5" hidden="1" customWidth="1"/>
    <col min="2619" max="2619" width="15.7109375" style="5" customWidth="1"/>
    <col min="2620" max="2626" width="10.42578125" style="5" customWidth="1"/>
    <col min="2627" max="2816" width="11.42578125" style="5"/>
    <col min="2817" max="2817" width="17" style="5" customWidth="1"/>
    <col min="2818" max="2818" width="4.28515625" style="5" customWidth="1"/>
    <col min="2819" max="2819" width="50.5703125" style="5" customWidth="1"/>
    <col min="2820" max="2820" width="15.7109375" style="5" customWidth="1"/>
    <col min="2821" max="2822" width="15.140625" style="5" customWidth="1"/>
    <col min="2823" max="2823" width="15.7109375" style="5" customWidth="1"/>
    <col min="2824" max="2831" width="0" style="5" hidden="1" customWidth="1"/>
    <col min="2832" max="2832" width="15.7109375" style="5" customWidth="1"/>
    <col min="2833" max="2835" width="0" style="5" hidden="1" customWidth="1"/>
    <col min="2836" max="2836" width="15" style="5" customWidth="1"/>
    <col min="2837" max="2844" width="0" style="5" hidden="1" customWidth="1"/>
    <col min="2845" max="2845" width="15.7109375" style="5" customWidth="1"/>
    <col min="2846" max="2848" width="0" style="5" hidden="1" customWidth="1"/>
    <col min="2849" max="2849" width="15.7109375" style="5" customWidth="1"/>
    <col min="2850" max="2857" width="0" style="5" hidden="1" customWidth="1"/>
    <col min="2858" max="2858" width="15.7109375" style="5" customWidth="1"/>
    <col min="2859" max="2861" width="0" style="5" hidden="1" customWidth="1"/>
    <col min="2862" max="2862" width="15.7109375" style="5" customWidth="1"/>
    <col min="2863" max="2870" width="0" style="5" hidden="1" customWidth="1"/>
    <col min="2871" max="2871" width="15.7109375" style="5" customWidth="1"/>
    <col min="2872" max="2874" width="0" style="5" hidden="1" customWidth="1"/>
    <col min="2875" max="2875" width="15.7109375" style="5" customWidth="1"/>
    <col min="2876" max="2882" width="10.42578125" style="5" customWidth="1"/>
    <col min="2883" max="3072" width="11.42578125" style="5"/>
    <col min="3073" max="3073" width="17" style="5" customWidth="1"/>
    <col min="3074" max="3074" width="4.28515625" style="5" customWidth="1"/>
    <col min="3075" max="3075" width="50.5703125" style="5" customWidth="1"/>
    <col min="3076" max="3076" width="15.7109375" style="5" customWidth="1"/>
    <col min="3077" max="3078" width="15.140625" style="5" customWidth="1"/>
    <col min="3079" max="3079" width="15.7109375" style="5" customWidth="1"/>
    <col min="3080" max="3087" width="0" style="5" hidden="1" customWidth="1"/>
    <col min="3088" max="3088" width="15.7109375" style="5" customWidth="1"/>
    <col min="3089" max="3091" width="0" style="5" hidden="1" customWidth="1"/>
    <col min="3092" max="3092" width="15" style="5" customWidth="1"/>
    <col min="3093" max="3100" width="0" style="5" hidden="1" customWidth="1"/>
    <col min="3101" max="3101" width="15.7109375" style="5" customWidth="1"/>
    <col min="3102" max="3104" width="0" style="5" hidden="1" customWidth="1"/>
    <col min="3105" max="3105" width="15.7109375" style="5" customWidth="1"/>
    <col min="3106" max="3113" width="0" style="5" hidden="1" customWidth="1"/>
    <col min="3114" max="3114" width="15.7109375" style="5" customWidth="1"/>
    <col min="3115" max="3117" width="0" style="5" hidden="1" customWidth="1"/>
    <col min="3118" max="3118" width="15.7109375" style="5" customWidth="1"/>
    <col min="3119" max="3126" width="0" style="5" hidden="1" customWidth="1"/>
    <col min="3127" max="3127" width="15.7109375" style="5" customWidth="1"/>
    <col min="3128" max="3130" width="0" style="5" hidden="1" customWidth="1"/>
    <col min="3131" max="3131" width="15.7109375" style="5" customWidth="1"/>
    <col min="3132" max="3138" width="10.42578125" style="5" customWidth="1"/>
    <col min="3139" max="3328" width="11.42578125" style="5"/>
    <col min="3329" max="3329" width="17" style="5" customWidth="1"/>
    <col min="3330" max="3330" width="4.28515625" style="5" customWidth="1"/>
    <col min="3331" max="3331" width="50.5703125" style="5" customWidth="1"/>
    <col min="3332" max="3332" width="15.7109375" style="5" customWidth="1"/>
    <col min="3333" max="3334" width="15.140625" style="5" customWidth="1"/>
    <col min="3335" max="3335" width="15.7109375" style="5" customWidth="1"/>
    <col min="3336" max="3343" width="0" style="5" hidden="1" customWidth="1"/>
    <col min="3344" max="3344" width="15.7109375" style="5" customWidth="1"/>
    <col min="3345" max="3347" width="0" style="5" hidden="1" customWidth="1"/>
    <col min="3348" max="3348" width="15" style="5" customWidth="1"/>
    <col min="3349" max="3356" width="0" style="5" hidden="1" customWidth="1"/>
    <col min="3357" max="3357" width="15.7109375" style="5" customWidth="1"/>
    <col min="3358" max="3360" width="0" style="5" hidden="1" customWidth="1"/>
    <col min="3361" max="3361" width="15.7109375" style="5" customWidth="1"/>
    <col min="3362" max="3369" width="0" style="5" hidden="1" customWidth="1"/>
    <col min="3370" max="3370" width="15.7109375" style="5" customWidth="1"/>
    <col min="3371" max="3373" width="0" style="5" hidden="1" customWidth="1"/>
    <col min="3374" max="3374" width="15.7109375" style="5" customWidth="1"/>
    <col min="3375" max="3382" width="0" style="5" hidden="1" customWidth="1"/>
    <col min="3383" max="3383" width="15.7109375" style="5" customWidth="1"/>
    <col min="3384" max="3386" width="0" style="5" hidden="1" customWidth="1"/>
    <col min="3387" max="3387" width="15.7109375" style="5" customWidth="1"/>
    <col min="3388" max="3394" width="10.42578125" style="5" customWidth="1"/>
    <col min="3395" max="3584" width="11.42578125" style="5"/>
    <col min="3585" max="3585" width="17" style="5" customWidth="1"/>
    <col min="3586" max="3586" width="4.28515625" style="5" customWidth="1"/>
    <col min="3587" max="3587" width="50.5703125" style="5" customWidth="1"/>
    <col min="3588" max="3588" width="15.7109375" style="5" customWidth="1"/>
    <col min="3589" max="3590" width="15.140625" style="5" customWidth="1"/>
    <col min="3591" max="3591" width="15.7109375" style="5" customWidth="1"/>
    <col min="3592" max="3599" width="0" style="5" hidden="1" customWidth="1"/>
    <col min="3600" max="3600" width="15.7109375" style="5" customWidth="1"/>
    <col min="3601" max="3603" width="0" style="5" hidden="1" customWidth="1"/>
    <col min="3604" max="3604" width="15" style="5" customWidth="1"/>
    <col min="3605" max="3612" width="0" style="5" hidden="1" customWidth="1"/>
    <col min="3613" max="3613" width="15.7109375" style="5" customWidth="1"/>
    <col min="3614" max="3616" width="0" style="5" hidden="1" customWidth="1"/>
    <col min="3617" max="3617" width="15.7109375" style="5" customWidth="1"/>
    <col min="3618" max="3625" width="0" style="5" hidden="1" customWidth="1"/>
    <col min="3626" max="3626" width="15.7109375" style="5" customWidth="1"/>
    <col min="3627" max="3629" width="0" style="5" hidden="1" customWidth="1"/>
    <col min="3630" max="3630" width="15.7109375" style="5" customWidth="1"/>
    <col min="3631" max="3638" width="0" style="5" hidden="1" customWidth="1"/>
    <col min="3639" max="3639" width="15.7109375" style="5" customWidth="1"/>
    <col min="3640" max="3642" width="0" style="5" hidden="1" customWidth="1"/>
    <col min="3643" max="3643" width="15.7109375" style="5" customWidth="1"/>
    <col min="3644" max="3650" width="10.42578125" style="5" customWidth="1"/>
    <col min="3651" max="3840" width="11.42578125" style="5"/>
    <col min="3841" max="3841" width="17" style="5" customWidth="1"/>
    <col min="3842" max="3842" width="4.28515625" style="5" customWidth="1"/>
    <col min="3843" max="3843" width="50.5703125" style="5" customWidth="1"/>
    <col min="3844" max="3844" width="15.7109375" style="5" customWidth="1"/>
    <col min="3845" max="3846" width="15.140625" style="5" customWidth="1"/>
    <col min="3847" max="3847" width="15.7109375" style="5" customWidth="1"/>
    <col min="3848" max="3855" width="0" style="5" hidden="1" customWidth="1"/>
    <col min="3856" max="3856" width="15.7109375" style="5" customWidth="1"/>
    <col min="3857" max="3859" width="0" style="5" hidden="1" customWidth="1"/>
    <col min="3860" max="3860" width="15" style="5" customWidth="1"/>
    <col min="3861" max="3868" width="0" style="5" hidden="1" customWidth="1"/>
    <col min="3869" max="3869" width="15.7109375" style="5" customWidth="1"/>
    <col min="3870" max="3872" width="0" style="5" hidden="1" customWidth="1"/>
    <col min="3873" max="3873" width="15.7109375" style="5" customWidth="1"/>
    <col min="3874" max="3881" width="0" style="5" hidden="1" customWidth="1"/>
    <col min="3882" max="3882" width="15.7109375" style="5" customWidth="1"/>
    <col min="3883" max="3885" width="0" style="5" hidden="1" customWidth="1"/>
    <col min="3886" max="3886" width="15.7109375" style="5" customWidth="1"/>
    <col min="3887" max="3894" width="0" style="5" hidden="1" customWidth="1"/>
    <col min="3895" max="3895" width="15.7109375" style="5" customWidth="1"/>
    <col min="3896" max="3898" width="0" style="5" hidden="1" customWidth="1"/>
    <col min="3899" max="3899" width="15.7109375" style="5" customWidth="1"/>
    <col min="3900" max="3906" width="10.42578125" style="5" customWidth="1"/>
    <col min="3907" max="4096" width="11.42578125" style="5"/>
    <col min="4097" max="4097" width="17" style="5" customWidth="1"/>
    <col min="4098" max="4098" width="4.28515625" style="5" customWidth="1"/>
    <col min="4099" max="4099" width="50.5703125" style="5" customWidth="1"/>
    <col min="4100" max="4100" width="15.7109375" style="5" customWidth="1"/>
    <col min="4101" max="4102" width="15.140625" style="5" customWidth="1"/>
    <col min="4103" max="4103" width="15.7109375" style="5" customWidth="1"/>
    <col min="4104" max="4111" width="0" style="5" hidden="1" customWidth="1"/>
    <col min="4112" max="4112" width="15.7109375" style="5" customWidth="1"/>
    <col min="4113" max="4115" width="0" style="5" hidden="1" customWidth="1"/>
    <col min="4116" max="4116" width="15" style="5" customWidth="1"/>
    <col min="4117" max="4124" width="0" style="5" hidden="1" customWidth="1"/>
    <col min="4125" max="4125" width="15.7109375" style="5" customWidth="1"/>
    <col min="4126" max="4128" width="0" style="5" hidden="1" customWidth="1"/>
    <col min="4129" max="4129" width="15.7109375" style="5" customWidth="1"/>
    <col min="4130" max="4137" width="0" style="5" hidden="1" customWidth="1"/>
    <col min="4138" max="4138" width="15.7109375" style="5" customWidth="1"/>
    <col min="4139" max="4141" width="0" style="5" hidden="1" customWidth="1"/>
    <col min="4142" max="4142" width="15.7109375" style="5" customWidth="1"/>
    <col min="4143" max="4150" width="0" style="5" hidden="1" customWidth="1"/>
    <col min="4151" max="4151" width="15.7109375" style="5" customWidth="1"/>
    <col min="4152" max="4154" width="0" style="5" hidden="1" customWidth="1"/>
    <col min="4155" max="4155" width="15.7109375" style="5" customWidth="1"/>
    <col min="4156" max="4162" width="10.42578125" style="5" customWidth="1"/>
    <col min="4163" max="4352" width="11.42578125" style="5"/>
    <col min="4353" max="4353" width="17" style="5" customWidth="1"/>
    <col min="4354" max="4354" width="4.28515625" style="5" customWidth="1"/>
    <col min="4355" max="4355" width="50.5703125" style="5" customWidth="1"/>
    <col min="4356" max="4356" width="15.7109375" style="5" customWidth="1"/>
    <col min="4357" max="4358" width="15.140625" style="5" customWidth="1"/>
    <col min="4359" max="4359" width="15.7109375" style="5" customWidth="1"/>
    <col min="4360" max="4367" width="0" style="5" hidden="1" customWidth="1"/>
    <col min="4368" max="4368" width="15.7109375" style="5" customWidth="1"/>
    <col min="4369" max="4371" width="0" style="5" hidden="1" customWidth="1"/>
    <col min="4372" max="4372" width="15" style="5" customWidth="1"/>
    <col min="4373" max="4380" width="0" style="5" hidden="1" customWidth="1"/>
    <col min="4381" max="4381" width="15.7109375" style="5" customWidth="1"/>
    <col min="4382" max="4384" width="0" style="5" hidden="1" customWidth="1"/>
    <col min="4385" max="4385" width="15.7109375" style="5" customWidth="1"/>
    <col min="4386" max="4393" width="0" style="5" hidden="1" customWidth="1"/>
    <col min="4394" max="4394" width="15.7109375" style="5" customWidth="1"/>
    <col min="4395" max="4397" width="0" style="5" hidden="1" customWidth="1"/>
    <col min="4398" max="4398" width="15.7109375" style="5" customWidth="1"/>
    <col min="4399" max="4406" width="0" style="5" hidden="1" customWidth="1"/>
    <col min="4407" max="4407" width="15.7109375" style="5" customWidth="1"/>
    <col min="4408" max="4410" width="0" style="5" hidden="1" customWidth="1"/>
    <col min="4411" max="4411" width="15.7109375" style="5" customWidth="1"/>
    <col min="4412" max="4418" width="10.42578125" style="5" customWidth="1"/>
    <col min="4419" max="4608" width="11.42578125" style="5"/>
    <col min="4609" max="4609" width="17" style="5" customWidth="1"/>
    <col min="4610" max="4610" width="4.28515625" style="5" customWidth="1"/>
    <col min="4611" max="4611" width="50.5703125" style="5" customWidth="1"/>
    <col min="4612" max="4612" width="15.7109375" style="5" customWidth="1"/>
    <col min="4613" max="4614" width="15.140625" style="5" customWidth="1"/>
    <col min="4615" max="4615" width="15.7109375" style="5" customWidth="1"/>
    <col min="4616" max="4623" width="0" style="5" hidden="1" customWidth="1"/>
    <col min="4624" max="4624" width="15.7109375" style="5" customWidth="1"/>
    <col min="4625" max="4627" width="0" style="5" hidden="1" customWidth="1"/>
    <col min="4628" max="4628" width="15" style="5" customWidth="1"/>
    <col min="4629" max="4636" width="0" style="5" hidden="1" customWidth="1"/>
    <col min="4637" max="4637" width="15.7109375" style="5" customWidth="1"/>
    <col min="4638" max="4640" width="0" style="5" hidden="1" customWidth="1"/>
    <col min="4641" max="4641" width="15.7109375" style="5" customWidth="1"/>
    <col min="4642" max="4649" width="0" style="5" hidden="1" customWidth="1"/>
    <col min="4650" max="4650" width="15.7109375" style="5" customWidth="1"/>
    <col min="4651" max="4653" width="0" style="5" hidden="1" customWidth="1"/>
    <col min="4654" max="4654" width="15.7109375" style="5" customWidth="1"/>
    <col min="4655" max="4662" width="0" style="5" hidden="1" customWidth="1"/>
    <col min="4663" max="4663" width="15.7109375" style="5" customWidth="1"/>
    <col min="4664" max="4666" width="0" style="5" hidden="1" customWidth="1"/>
    <col min="4667" max="4667" width="15.7109375" style="5" customWidth="1"/>
    <col min="4668" max="4674" width="10.42578125" style="5" customWidth="1"/>
    <col min="4675" max="4864" width="11.42578125" style="5"/>
    <col min="4865" max="4865" width="17" style="5" customWidth="1"/>
    <col min="4866" max="4866" width="4.28515625" style="5" customWidth="1"/>
    <col min="4867" max="4867" width="50.5703125" style="5" customWidth="1"/>
    <col min="4868" max="4868" width="15.7109375" style="5" customWidth="1"/>
    <col min="4869" max="4870" width="15.140625" style="5" customWidth="1"/>
    <col min="4871" max="4871" width="15.7109375" style="5" customWidth="1"/>
    <col min="4872" max="4879" width="0" style="5" hidden="1" customWidth="1"/>
    <col min="4880" max="4880" width="15.7109375" style="5" customWidth="1"/>
    <col min="4881" max="4883" width="0" style="5" hidden="1" customWidth="1"/>
    <col min="4884" max="4884" width="15" style="5" customWidth="1"/>
    <col min="4885" max="4892" width="0" style="5" hidden="1" customWidth="1"/>
    <col min="4893" max="4893" width="15.7109375" style="5" customWidth="1"/>
    <col min="4894" max="4896" width="0" style="5" hidden="1" customWidth="1"/>
    <col min="4897" max="4897" width="15.7109375" style="5" customWidth="1"/>
    <col min="4898" max="4905" width="0" style="5" hidden="1" customWidth="1"/>
    <col min="4906" max="4906" width="15.7109375" style="5" customWidth="1"/>
    <col min="4907" max="4909" width="0" style="5" hidden="1" customWidth="1"/>
    <col min="4910" max="4910" width="15.7109375" style="5" customWidth="1"/>
    <col min="4911" max="4918" width="0" style="5" hidden="1" customWidth="1"/>
    <col min="4919" max="4919" width="15.7109375" style="5" customWidth="1"/>
    <col min="4920" max="4922" width="0" style="5" hidden="1" customWidth="1"/>
    <col min="4923" max="4923" width="15.7109375" style="5" customWidth="1"/>
    <col min="4924" max="4930" width="10.42578125" style="5" customWidth="1"/>
    <col min="4931" max="5120" width="11.42578125" style="5"/>
    <col min="5121" max="5121" width="17" style="5" customWidth="1"/>
    <col min="5122" max="5122" width="4.28515625" style="5" customWidth="1"/>
    <col min="5123" max="5123" width="50.5703125" style="5" customWidth="1"/>
    <col min="5124" max="5124" width="15.7109375" style="5" customWidth="1"/>
    <col min="5125" max="5126" width="15.140625" style="5" customWidth="1"/>
    <col min="5127" max="5127" width="15.7109375" style="5" customWidth="1"/>
    <col min="5128" max="5135" width="0" style="5" hidden="1" customWidth="1"/>
    <col min="5136" max="5136" width="15.7109375" style="5" customWidth="1"/>
    <col min="5137" max="5139" width="0" style="5" hidden="1" customWidth="1"/>
    <col min="5140" max="5140" width="15" style="5" customWidth="1"/>
    <col min="5141" max="5148" width="0" style="5" hidden="1" customWidth="1"/>
    <col min="5149" max="5149" width="15.7109375" style="5" customWidth="1"/>
    <col min="5150" max="5152" width="0" style="5" hidden="1" customWidth="1"/>
    <col min="5153" max="5153" width="15.7109375" style="5" customWidth="1"/>
    <col min="5154" max="5161" width="0" style="5" hidden="1" customWidth="1"/>
    <col min="5162" max="5162" width="15.7109375" style="5" customWidth="1"/>
    <col min="5163" max="5165" width="0" style="5" hidden="1" customWidth="1"/>
    <col min="5166" max="5166" width="15.7109375" style="5" customWidth="1"/>
    <col min="5167" max="5174" width="0" style="5" hidden="1" customWidth="1"/>
    <col min="5175" max="5175" width="15.7109375" style="5" customWidth="1"/>
    <col min="5176" max="5178" width="0" style="5" hidden="1" customWidth="1"/>
    <col min="5179" max="5179" width="15.7109375" style="5" customWidth="1"/>
    <col min="5180" max="5186" width="10.42578125" style="5" customWidth="1"/>
    <col min="5187" max="5376" width="11.42578125" style="5"/>
    <col min="5377" max="5377" width="17" style="5" customWidth="1"/>
    <col min="5378" max="5378" width="4.28515625" style="5" customWidth="1"/>
    <col min="5379" max="5379" width="50.5703125" style="5" customWidth="1"/>
    <col min="5380" max="5380" width="15.7109375" style="5" customWidth="1"/>
    <col min="5381" max="5382" width="15.140625" style="5" customWidth="1"/>
    <col min="5383" max="5383" width="15.7109375" style="5" customWidth="1"/>
    <col min="5384" max="5391" width="0" style="5" hidden="1" customWidth="1"/>
    <col min="5392" max="5392" width="15.7109375" style="5" customWidth="1"/>
    <col min="5393" max="5395" width="0" style="5" hidden="1" customWidth="1"/>
    <col min="5396" max="5396" width="15" style="5" customWidth="1"/>
    <col min="5397" max="5404" width="0" style="5" hidden="1" customWidth="1"/>
    <col min="5405" max="5405" width="15.7109375" style="5" customWidth="1"/>
    <col min="5406" max="5408" width="0" style="5" hidden="1" customWidth="1"/>
    <col min="5409" max="5409" width="15.7109375" style="5" customWidth="1"/>
    <col min="5410" max="5417" width="0" style="5" hidden="1" customWidth="1"/>
    <col min="5418" max="5418" width="15.7109375" style="5" customWidth="1"/>
    <col min="5419" max="5421" width="0" style="5" hidden="1" customWidth="1"/>
    <col min="5422" max="5422" width="15.7109375" style="5" customWidth="1"/>
    <col min="5423" max="5430" width="0" style="5" hidden="1" customWidth="1"/>
    <col min="5431" max="5431" width="15.7109375" style="5" customWidth="1"/>
    <col min="5432" max="5434" width="0" style="5" hidden="1" customWidth="1"/>
    <col min="5435" max="5435" width="15.7109375" style="5" customWidth="1"/>
    <col min="5436" max="5442" width="10.42578125" style="5" customWidth="1"/>
    <col min="5443" max="5632" width="11.42578125" style="5"/>
    <col min="5633" max="5633" width="17" style="5" customWidth="1"/>
    <col min="5634" max="5634" width="4.28515625" style="5" customWidth="1"/>
    <col min="5635" max="5635" width="50.5703125" style="5" customWidth="1"/>
    <col min="5636" max="5636" width="15.7109375" style="5" customWidth="1"/>
    <col min="5637" max="5638" width="15.140625" style="5" customWidth="1"/>
    <col min="5639" max="5639" width="15.7109375" style="5" customWidth="1"/>
    <col min="5640" max="5647" width="0" style="5" hidden="1" customWidth="1"/>
    <col min="5648" max="5648" width="15.7109375" style="5" customWidth="1"/>
    <col min="5649" max="5651" width="0" style="5" hidden="1" customWidth="1"/>
    <col min="5652" max="5652" width="15" style="5" customWidth="1"/>
    <col min="5653" max="5660" width="0" style="5" hidden="1" customWidth="1"/>
    <col min="5661" max="5661" width="15.7109375" style="5" customWidth="1"/>
    <col min="5662" max="5664" width="0" style="5" hidden="1" customWidth="1"/>
    <col min="5665" max="5665" width="15.7109375" style="5" customWidth="1"/>
    <col min="5666" max="5673" width="0" style="5" hidden="1" customWidth="1"/>
    <col min="5674" max="5674" width="15.7109375" style="5" customWidth="1"/>
    <col min="5675" max="5677" width="0" style="5" hidden="1" customWidth="1"/>
    <col min="5678" max="5678" width="15.7109375" style="5" customWidth="1"/>
    <col min="5679" max="5686" width="0" style="5" hidden="1" customWidth="1"/>
    <col min="5687" max="5687" width="15.7109375" style="5" customWidth="1"/>
    <col min="5688" max="5690" width="0" style="5" hidden="1" customWidth="1"/>
    <col min="5691" max="5691" width="15.7109375" style="5" customWidth="1"/>
    <col min="5692" max="5698" width="10.42578125" style="5" customWidth="1"/>
    <col min="5699" max="5888" width="11.42578125" style="5"/>
    <col min="5889" max="5889" width="17" style="5" customWidth="1"/>
    <col min="5890" max="5890" width="4.28515625" style="5" customWidth="1"/>
    <col min="5891" max="5891" width="50.5703125" style="5" customWidth="1"/>
    <col min="5892" max="5892" width="15.7109375" style="5" customWidth="1"/>
    <col min="5893" max="5894" width="15.140625" style="5" customWidth="1"/>
    <col min="5895" max="5895" width="15.7109375" style="5" customWidth="1"/>
    <col min="5896" max="5903" width="0" style="5" hidden="1" customWidth="1"/>
    <col min="5904" max="5904" width="15.7109375" style="5" customWidth="1"/>
    <col min="5905" max="5907" width="0" style="5" hidden="1" customWidth="1"/>
    <col min="5908" max="5908" width="15" style="5" customWidth="1"/>
    <col min="5909" max="5916" width="0" style="5" hidden="1" customWidth="1"/>
    <col min="5917" max="5917" width="15.7109375" style="5" customWidth="1"/>
    <col min="5918" max="5920" width="0" style="5" hidden="1" customWidth="1"/>
    <col min="5921" max="5921" width="15.7109375" style="5" customWidth="1"/>
    <col min="5922" max="5929" width="0" style="5" hidden="1" customWidth="1"/>
    <col min="5930" max="5930" width="15.7109375" style="5" customWidth="1"/>
    <col min="5931" max="5933" width="0" style="5" hidden="1" customWidth="1"/>
    <col min="5934" max="5934" width="15.7109375" style="5" customWidth="1"/>
    <col min="5935" max="5942" width="0" style="5" hidden="1" customWidth="1"/>
    <col min="5943" max="5943" width="15.7109375" style="5" customWidth="1"/>
    <col min="5944" max="5946" width="0" style="5" hidden="1" customWidth="1"/>
    <col min="5947" max="5947" width="15.7109375" style="5" customWidth="1"/>
    <col min="5948" max="5954" width="10.42578125" style="5" customWidth="1"/>
    <col min="5955" max="6144" width="11.42578125" style="5"/>
    <col min="6145" max="6145" width="17" style="5" customWidth="1"/>
    <col min="6146" max="6146" width="4.28515625" style="5" customWidth="1"/>
    <col min="6147" max="6147" width="50.5703125" style="5" customWidth="1"/>
    <col min="6148" max="6148" width="15.7109375" style="5" customWidth="1"/>
    <col min="6149" max="6150" width="15.140625" style="5" customWidth="1"/>
    <col min="6151" max="6151" width="15.7109375" style="5" customWidth="1"/>
    <col min="6152" max="6159" width="0" style="5" hidden="1" customWidth="1"/>
    <col min="6160" max="6160" width="15.7109375" style="5" customWidth="1"/>
    <col min="6161" max="6163" width="0" style="5" hidden="1" customWidth="1"/>
    <col min="6164" max="6164" width="15" style="5" customWidth="1"/>
    <col min="6165" max="6172" width="0" style="5" hidden="1" customWidth="1"/>
    <col min="6173" max="6173" width="15.7109375" style="5" customWidth="1"/>
    <col min="6174" max="6176" width="0" style="5" hidden="1" customWidth="1"/>
    <col min="6177" max="6177" width="15.7109375" style="5" customWidth="1"/>
    <col min="6178" max="6185" width="0" style="5" hidden="1" customWidth="1"/>
    <col min="6186" max="6186" width="15.7109375" style="5" customWidth="1"/>
    <col min="6187" max="6189" width="0" style="5" hidden="1" customWidth="1"/>
    <col min="6190" max="6190" width="15.7109375" style="5" customWidth="1"/>
    <col min="6191" max="6198" width="0" style="5" hidden="1" customWidth="1"/>
    <col min="6199" max="6199" width="15.7109375" style="5" customWidth="1"/>
    <col min="6200" max="6202" width="0" style="5" hidden="1" customWidth="1"/>
    <col min="6203" max="6203" width="15.7109375" style="5" customWidth="1"/>
    <col min="6204" max="6210" width="10.42578125" style="5" customWidth="1"/>
    <col min="6211" max="6400" width="11.42578125" style="5"/>
    <col min="6401" max="6401" width="17" style="5" customWidth="1"/>
    <col min="6402" max="6402" width="4.28515625" style="5" customWidth="1"/>
    <col min="6403" max="6403" width="50.5703125" style="5" customWidth="1"/>
    <col min="6404" max="6404" width="15.7109375" style="5" customWidth="1"/>
    <col min="6405" max="6406" width="15.140625" style="5" customWidth="1"/>
    <col min="6407" max="6407" width="15.7109375" style="5" customWidth="1"/>
    <col min="6408" max="6415" width="0" style="5" hidden="1" customWidth="1"/>
    <col min="6416" max="6416" width="15.7109375" style="5" customWidth="1"/>
    <col min="6417" max="6419" width="0" style="5" hidden="1" customWidth="1"/>
    <col min="6420" max="6420" width="15" style="5" customWidth="1"/>
    <col min="6421" max="6428" width="0" style="5" hidden="1" customWidth="1"/>
    <col min="6429" max="6429" width="15.7109375" style="5" customWidth="1"/>
    <col min="6430" max="6432" width="0" style="5" hidden="1" customWidth="1"/>
    <col min="6433" max="6433" width="15.7109375" style="5" customWidth="1"/>
    <col min="6434" max="6441" width="0" style="5" hidden="1" customWidth="1"/>
    <col min="6442" max="6442" width="15.7109375" style="5" customWidth="1"/>
    <col min="6443" max="6445" width="0" style="5" hidden="1" customWidth="1"/>
    <col min="6446" max="6446" width="15.7109375" style="5" customWidth="1"/>
    <col min="6447" max="6454" width="0" style="5" hidden="1" customWidth="1"/>
    <col min="6455" max="6455" width="15.7109375" style="5" customWidth="1"/>
    <col min="6456" max="6458" width="0" style="5" hidden="1" customWidth="1"/>
    <col min="6459" max="6459" width="15.7109375" style="5" customWidth="1"/>
    <col min="6460" max="6466" width="10.42578125" style="5" customWidth="1"/>
    <col min="6467" max="6656" width="11.42578125" style="5"/>
    <col min="6657" max="6657" width="17" style="5" customWidth="1"/>
    <col min="6658" max="6658" width="4.28515625" style="5" customWidth="1"/>
    <col min="6659" max="6659" width="50.5703125" style="5" customWidth="1"/>
    <col min="6660" max="6660" width="15.7109375" style="5" customWidth="1"/>
    <col min="6661" max="6662" width="15.140625" style="5" customWidth="1"/>
    <col min="6663" max="6663" width="15.7109375" style="5" customWidth="1"/>
    <col min="6664" max="6671" width="0" style="5" hidden="1" customWidth="1"/>
    <col min="6672" max="6672" width="15.7109375" style="5" customWidth="1"/>
    <col min="6673" max="6675" width="0" style="5" hidden="1" customWidth="1"/>
    <col min="6676" max="6676" width="15" style="5" customWidth="1"/>
    <col min="6677" max="6684" width="0" style="5" hidden="1" customWidth="1"/>
    <col min="6685" max="6685" width="15.7109375" style="5" customWidth="1"/>
    <col min="6686" max="6688" width="0" style="5" hidden="1" customWidth="1"/>
    <col min="6689" max="6689" width="15.7109375" style="5" customWidth="1"/>
    <col min="6690" max="6697" width="0" style="5" hidden="1" customWidth="1"/>
    <col min="6698" max="6698" width="15.7109375" style="5" customWidth="1"/>
    <col min="6699" max="6701" width="0" style="5" hidden="1" customWidth="1"/>
    <col min="6702" max="6702" width="15.7109375" style="5" customWidth="1"/>
    <col min="6703" max="6710" width="0" style="5" hidden="1" customWidth="1"/>
    <col min="6711" max="6711" width="15.7109375" style="5" customWidth="1"/>
    <col min="6712" max="6714" width="0" style="5" hidden="1" customWidth="1"/>
    <col min="6715" max="6715" width="15.7109375" style="5" customWidth="1"/>
    <col min="6716" max="6722" width="10.42578125" style="5" customWidth="1"/>
    <col min="6723" max="6912" width="11.42578125" style="5"/>
    <col min="6913" max="6913" width="17" style="5" customWidth="1"/>
    <col min="6914" max="6914" width="4.28515625" style="5" customWidth="1"/>
    <col min="6915" max="6915" width="50.5703125" style="5" customWidth="1"/>
    <col min="6916" max="6916" width="15.7109375" style="5" customWidth="1"/>
    <col min="6917" max="6918" width="15.140625" style="5" customWidth="1"/>
    <col min="6919" max="6919" width="15.7109375" style="5" customWidth="1"/>
    <col min="6920" max="6927" width="0" style="5" hidden="1" customWidth="1"/>
    <col min="6928" max="6928" width="15.7109375" style="5" customWidth="1"/>
    <col min="6929" max="6931" width="0" style="5" hidden="1" customWidth="1"/>
    <col min="6932" max="6932" width="15" style="5" customWidth="1"/>
    <col min="6933" max="6940" width="0" style="5" hidden="1" customWidth="1"/>
    <col min="6941" max="6941" width="15.7109375" style="5" customWidth="1"/>
    <col min="6942" max="6944" width="0" style="5" hidden="1" customWidth="1"/>
    <col min="6945" max="6945" width="15.7109375" style="5" customWidth="1"/>
    <col min="6946" max="6953" width="0" style="5" hidden="1" customWidth="1"/>
    <col min="6954" max="6954" width="15.7109375" style="5" customWidth="1"/>
    <col min="6955" max="6957" width="0" style="5" hidden="1" customWidth="1"/>
    <col min="6958" max="6958" width="15.7109375" style="5" customWidth="1"/>
    <col min="6959" max="6966" width="0" style="5" hidden="1" customWidth="1"/>
    <col min="6967" max="6967" width="15.7109375" style="5" customWidth="1"/>
    <col min="6968" max="6970" width="0" style="5" hidden="1" customWidth="1"/>
    <col min="6971" max="6971" width="15.7109375" style="5" customWidth="1"/>
    <col min="6972" max="6978" width="10.42578125" style="5" customWidth="1"/>
    <col min="6979" max="7168" width="11.42578125" style="5"/>
    <col min="7169" max="7169" width="17" style="5" customWidth="1"/>
    <col min="7170" max="7170" width="4.28515625" style="5" customWidth="1"/>
    <col min="7171" max="7171" width="50.5703125" style="5" customWidth="1"/>
    <col min="7172" max="7172" width="15.7109375" style="5" customWidth="1"/>
    <col min="7173" max="7174" width="15.140625" style="5" customWidth="1"/>
    <col min="7175" max="7175" width="15.7109375" style="5" customWidth="1"/>
    <col min="7176" max="7183" width="0" style="5" hidden="1" customWidth="1"/>
    <col min="7184" max="7184" width="15.7109375" style="5" customWidth="1"/>
    <col min="7185" max="7187" width="0" style="5" hidden="1" customWidth="1"/>
    <col min="7188" max="7188" width="15" style="5" customWidth="1"/>
    <col min="7189" max="7196" width="0" style="5" hidden="1" customWidth="1"/>
    <col min="7197" max="7197" width="15.7109375" style="5" customWidth="1"/>
    <col min="7198" max="7200" width="0" style="5" hidden="1" customWidth="1"/>
    <col min="7201" max="7201" width="15.7109375" style="5" customWidth="1"/>
    <col min="7202" max="7209" width="0" style="5" hidden="1" customWidth="1"/>
    <col min="7210" max="7210" width="15.7109375" style="5" customWidth="1"/>
    <col min="7211" max="7213" width="0" style="5" hidden="1" customWidth="1"/>
    <col min="7214" max="7214" width="15.7109375" style="5" customWidth="1"/>
    <col min="7215" max="7222" width="0" style="5" hidden="1" customWidth="1"/>
    <col min="7223" max="7223" width="15.7109375" style="5" customWidth="1"/>
    <col min="7224" max="7226" width="0" style="5" hidden="1" customWidth="1"/>
    <col min="7227" max="7227" width="15.7109375" style="5" customWidth="1"/>
    <col min="7228" max="7234" width="10.42578125" style="5" customWidth="1"/>
    <col min="7235" max="7424" width="11.42578125" style="5"/>
    <col min="7425" max="7425" width="17" style="5" customWidth="1"/>
    <col min="7426" max="7426" width="4.28515625" style="5" customWidth="1"/>
    <col min="7427" max="7427" width="50.5703125" style="5" customWidth="1"/>
    <col min="7428" max="7428" width="15.7109375" style="5" customWidth="1"/>
    <col min="7429" max="7430" width="15.140625" style="5" customWidth="1"/>
    <col min="7431" max="7431" width="15.7109375" style="5" customWidth="1"/>
    <col min="7432" max="7439" width="0" style="5" hidden="1" customWidth="1"/>
    <col min="7440" max="7440" width="15.7109375" style="5" customWidth="1"/>
    <col min="7441" max="7443" width="0" style="5" hidden="1" customWidth="1"/>
    <col min="7444" max="7444" width="15" style="5" customWidth="1"/>
    <col min="7445" max="7452" width="0" style="5" hidden="1" customWidth="1"/>
    <col min="7453" max="7453" width="15.7109375" style="5" customWidth="1"/>
    <col min="7454" max="7456" width="0" style="5" hidden="1" customWidth="1"/>
    <col min="7457" max="7457" width="15.7109375" style="5" customWidth="1"/>
    <col min="7458" max="7465" width="0" style="5" hidden="1" customWidth="1"/>
    <col min="7466" max="7466" width="15.7109375" style="5" customWidth="1"/>
    <col min="7467" max="7469" width="0" style="5" hidden="1" customWidth="1"/>
    <col min="7470" max="7470" width="15.7109375" style="5" customWidth="1"/>
    <col min="7471" max="7478" width="0" style="5" hidden="1" customWidth="1"/>
    <col min="7479" max="7479" width="15.7109375" style="5" customWidth="1"/>
    <col min="7480" max="7482" width="0" style="5" hidden="1" customWidth="1"/>
    <col min="7483" max="7483" width="15.7109375" style="5" customWidth="1"/>
    <col min="7484" max="7490" width="10.42578125" style="5" customWidth="1"/>
    <col min="7491" max="7680" width="11.42578125" style="5"/>
    <col min="7681" max="7681" width="17" style="5" customWidth="1"/>
    <col min="7682" max="7682" width="4.28515625" style="5" customWidth="1"/>
    <col min="7683" max="7683" width="50.5703125" style="5" customWidth="1"/>
    <col min="7684" max="7684" width="15.7109375" style="5" customWidth="1"/>
    <col min="7685" max="7686" width="15.140625" style="5" customWidth="1"/>
    <col min="7687" max="7687" width="15.7109375" style="5" customWidth="1"/>
    <col min="7688" max="7695" width="0" style="5" hidden="1" customWidth="1"/>
    <col min="7696" max="7696" width="15.7109375" style="5" customWidth="1"/>
    <col min="7697" max="7699" width="0" style="5" hidden="1" customWidth="1"/>
    <col min="7700" max="7700" width="15" style="5" customWidth="1"/>
    <col min="7701" max="7708" width="0" style="5" hidden="1" customWidth="1"/>
    <col min="7709" max="7709" width="15.7109375" style="5" customWidth="1"/>
    <col min="7710" max="7712" width="0" style="5" hidden="1" customWidth="1"/>
    <col min="7713" max="7713" width="15.7109375" style="5" customWidth="1"/>
    <col min="7714" max="7721" width="0" style="5" hidden="1" customWidth="1"/>
    <col min="7722" max="7722" width="15.7109375" style="5" customWidth="1"/>
    <col min="7723" max="7725" width="0" style="5" hidden="1" customWidth="1"/>
    <col min="7726" max="7726" width="15.7109375" style="5" customWidth="1"/>
    <col min="7727" max="7734" width="0" style="5" hidden="1" customWidth="1"/>
    <col min="7735" max="7735" width="15.7109375" style="5" customWidth="1"/>
    <col min="7736" max="7738" width="0" style="5" hidden="1" customWidth="1"/>
    <col min="7739" max="7739" width="15.7109375" style="5" customWidth="1"/>
    <col min="7740" max="7746" width="10.42578125" style="5" customWidth="1"/>
    <col min="7747" max="7936" width="11.42578125" style="5"/>
    <col min="7937" max="7937" width="17" style="5" customWidth="1"/>
    <col min="7938" max="7938" width="4.28515625" style="5" customWidth="1"/>
    <col min="7939" max="7939" width="50.5703125" style="5" customWidth="1"/>
    <col min="7940" max="7940" width="15.7109375" style="5" customWidth="1"/>
    <col min="7941" max="7942" width="15.140625" style="5" customWidth="1"/>
    <col min="7943" max="7943" width="15.7109375" style="5" customWidth="1"/>
    <col min="7944" max="7951" width="0" style="5" hidden="1" customWidth="1"/>
    <col min="7952" max="7952" width="15.7109375" style="5" customWidth="1"/>
    <col min="7953" max="7955" width="0" style="5" hidden="1" customWidth="1"/>
    <col min="7956" max="7956" width="15" style="5" customWidth="1"/>
    <col min="7957" max="7964" width="0" style="5" hidden="1" customWidth="1"/>
    <col min="7965" max="7965" width="15.7109375" style="5" customWidth="1"/>
    <col min="7966" max="7968" width="0" style="5" hidden="1" customWidth="1"/>
    <col min="7969" max="7969" width="15.7109375" style="5" customWidth="1"/>
    <col min="7970" max="7977" width="0" style="5" hidden="1" customWidth="1"/>
    <col min="7978" max="7978" width="15.7109375" style="5" customWidth="1"/>
    <col min="7979" max="7981" width="0" style="5" hidden="1" customWidth="1"/>
    <col min="7982" max="7982" width="15.7109375" style="5" customWidth="1"/>
    <col min="7983" max="7990" width="0" style="5" hidden="1" customWidth="1"/>
    <col min="7991" max="7991" width="15.7109375" style="5" customWidth="1"/>
    <col min="7992" max="7994" width="0" style="5" hidden="1" customWidth="1"/>
    <col min="7995" max="7995" width="15.7109375" style="5" customWidth="1"/>
    <col min="7996" max="8002" width="10.42578125" style="5" customWidth="1"/>
    <col min="8003" max="8192" width="11.42578125" style="5"/>
    <col min="8193" max="8193" width="17" style="5" customWidth="1"/>
    <col min="8194" max="8194" width="4.28515625" style="5" customWidth="1"/>
    <col min="8195" max="8195" width="50.5703125" style="5" customWidth="1"/>
    <col min="8196" max="8196" width="15.7109375" style="5" customWidth="1"/>
    <col min="8197" max="8198" width="15.140625" style="5" customWidth="1"/>
    <col min="8199" max="8199" width="15.7109375" style="5" customWidth="1"/>
    <col min="8200" max="8207" width="0" style="5" hidden="1" customWidth="1"/>
    <col min="8208" max="8208" width="15.7109375" style="5" customWidth="1"/>
    <col min="8209" max="8211" width="0" style="5" hidden="1" customWidth="1"/>
    <col min="8212" max="8212" width="15" style="5" customWidth="1"/>
    <col min="8213" max="8220" width="0" style="5" hidden="1" customWidth="1"/>
    <col min="8221" max="8221" width="15.7109375" style="5" customWidth="1"/>
    <col min="8222" max="8224" width="0" style="5" hidden="1" customWidth="1"/>
    <col min="8225" max="8225" width="15.7109375" style="5" customWidth="1"/>
    <col min="8226" max="8233" width="0" style="5" hidden="1" customWidth="1"/>
    <col min="8234" max="8234" width="15.7109375" style="5" customWidth="1"/>
    <col min="8235" max="8237" width="0" style="5" hidden="1" customWidth="1"/>
    <col min="8238" max="8238" width="15.7109375" style="5" customWidth="1"/>
    <col min="8239" max="8246" width="0" style="5" hidden="1" customWidth="1"/>
    <col min="8247" max="8247" width="15.7109375" style="5" customWidth="1"/>
    <col min="8248" max="8250" width="0" style="5" hidden="1" customWidth="1"/>
    <col min="8251" max="8251" width="15.7109375" style="5" customWidth="1"/>
    <col min="8252" max="8258" width="10.42578125" style="5" customWidth="1"/>
    <col min="8259" max="8448" width="11.42578125" style="5"/>
    <col min="8449" max="8449" width="17" style="5" customWidth="1"/>
    <col min="8450" max="8450" width="4.28515625" style="5" customWidth="1"/>
    <col min="8451" max="8451" width="50.5703125" style="5" customWidth="1"/>
    <col min="8452" max="8452" width="15.7109375" style="5" customWidth="1"/>
    <col min="8453" max="8454" width="15.140625" style="5" customWidth="1"/>
    <col min="8455" max="8455" width="15.7109375" style="5" customWidth="1"/>
    <col min="8456" max="8463" width="0" style="5" hidden="1" customWidth="1"/>
    <col min="8464" max="8464" width="15.7109375" style="5" customWidth="1"/>
    <col min="8465" max="8467" width="0" style="5" hidden="1" customWidth="1"/>
    <col min="8468" max="8468" width="15" style="5" customWidth="1"/>
    <col min="8469" max="8476" width="0" style="5" hidden="1" customWidth="1"/>
    <col min="8477" max="8477" width="15.7109375" style="5" customWidth="1"/>
    <col min="8478" max="8480" width="0" style="5" hidden="1" customWidth="1"/>
    <col min="8481" max="8481" width="15.7109375" style="5" customWidth="1"/>
    <col min="8482" max="8489" width="0" style="5" hidden="1" customWidth="1"/>
    <col min="8490" max="8490" width="15.7109375" style="5" customWidth="1"/>
    <col min="8491" max="8493" width="0" style="5" hidden="1" customWidth="1"/>
    <col min="8494" max="8494" width="15.7109375" style="5" customWidth="1"/>
    <col min="8495" max="8502" width="0" style="5" hidden="1" customWidth="1"/>
    <col min="8503" max="8503" width="15.7109375" style="5" customWidth="1"/>
    <col min="8504" max="8506" width="0" style="5" hidden="1" customWidth="1"/>
    <col min="8507" max="8507" width="15.7109375" style="5" customWidth="1"/>
    <col min="8508" max="8514" width="10.42578125" style="5" customWidth="1"/>
    <col min="8515" max="8704" width="11.42578125" style="5"/>
    <col min="8705" max="8705" width="17" style="5" customWidth="1"/>
    <col min="8706" max="8706" width="4.28515625" style="5" customWidth="1"/>
    <col min="8707" max="8707" width="50.5703125" style="5" customWidth="1"/>
    <col min="8708" max="8708" width="15.7109375" style="5" customWidth="1"/>
    <col min="8709" max="8710" width="15.140625" style="5" customWidth="1"/>
    <col min="8711" max="8711" width="15.7109375" style="5" customWidth="1"/>
    <col min="8712" max="8719" width="0" style="5" hidden="1" customWidth="1"/>
    <col min="8720" max="8720" width="15.7109375" style="5" customWidth="1"/>
    <col min="8721" max="8723" width="0" style="5" hidden="1" customWidth="1"/>
    <col min="8724" max="8724" width="15" style="5" customWidth="1"/>
    <col min="8725" max="8732" width="0" style="5" hidden="1" customWidth="1"/>
    <col min="8733" max="8733" width="15.7109375" style="5" customWidth="1"/>
    <col min="8734" max="8736" width="0" style="5" hidden="1" customWidth="1"/>
    <col min="8737" max="8737" width="15.7109375" style="5" customWidth="1"/>
    <col min="8738" max="8745" width="0" style="5" hidden="1" customWidth="1"/>
    <col min="8746" max="8746" width="15.7109375" style="5" customWidth="1"/>
    <col min="8747" max="8749" width="0" style="5" hidden="1" customWidth="1"/>
    <col min="8750" max="8750" width="15.7109375" style="5" customWidth="1"/>
    <col min="8751" max="8758" width="0" style="5" hidden="1" customWidth="1"/>
    <col min="8759" max="8759" width="15.7109375" style="5" customWidth="1"/>
    <col min="8760" max="8762" width="0" style="5" hidden="1" customWidth="1"/>
    <col min="8763" max="8763" width="15.7109375" style="5" customWidth="1"/>
    <col min="8764" max="8770" width="10.42578125" style="5" customWidth="1"/>
    <col min="8771" max="8960" width="11.42578125" style="5"/>
    <col min="8961" max="8961" width="17" style="5" customWidth="1"/>
    <col min="8962" max="8962" width="4.28515625" style="5" customWidth="1"/>
    <col min="8963" max="8963" width="50.5703125" style="5" customWidth="1"/>
    <col min="8964" max="8964" width="15.7109375" style="5" customWidth="1"/>
    <col min="8965" max="8966" width="15.140625" style="5" customWidth="1"/>
    <col min="8967" max="8967" width="15.7109375" style="5" customWidth="1"/>
    <col min="8968" max="8975" width="0" style="5" hidden="1" customWidth="1"/>
    <col min="8976" max="8976" width="15.7109375" style="5" customWidth="1"/>
    <col min="8977" max="8979" width="0" style="5" hidden="1" customWidth="1"/>
    <col min="8980" max="8980" width="15" style="5" customWidth="1"/>
    <col min="8981" max="8988" width="0" style="5" hidden="1" customWidth="1"/>
    <col min="8989" max="8989" width="15.7109375" style="5" customWidth="1"/>
    <col min="8990" max="8992" width="0" style="5" hidden="1" customWidth="1"/>
    <col min="8993" max="8993" width="15.7109375" style="5" customWidth="1"/>
    <col min="8994" max="9001" width="0" style="5" hidden="1" customWidth="1"/>
    <col min="9002" max="9002" width="15.7109375" style="5" customWidth="1"/>
    <col min="9003" max="9005" width="0" style="5" hidden="1" customWidth="1"/>
    <col min="9006" max="9006" width="15.7109375" style="5" customWidth="1"/>
    <col min="9007" max="9014" width="0" style="5" hidden="1" customWidth="1"/>
    <col min="9015" max="9015" width="15.7109375" style="5" customWidth="1"/>
    <col min="9016" max="9018" width="0" style="5" hidden="1" customWidth="1"/>
    <col min="9019" max="9019" width="15.7109375" style="5" customWidth="1"/>
    <col min="9020" max="9026" width="10.42578125" style="5" customWidth="1"/>
    <col min="9027" max="9216" width="11.42578125" style="5"/>
    <col min="9217" max="9217" width="17" style="5" customWidth="1"/>
    <col min="9218" max="9218" width="4.28515625" style="5" customWidth="1"/>
    <col min="9219" max="9219" width="50.5703125" style="5" customWidth="1"/>
    <col min="9220" max="9220" width="15.7109375" style="5" customWidth="1"/>
    <col min="9221" max="9222" width="15.140625" style="5" customWidth="1"/>
    <col min="9223" max="9223" width="15.7109375" style="5" customWidth="1"/>
    <col min="9224" max="9231" width="0" style="5" hidden="1" customWidth="1"/>
    <col min="9232" max="9232" width="15.7109375" style="5" customWidth="1"/>
    <col min="9233" max="9235" width="0" style="5" hidden="1" customWidth="1"/>
    <col min="9236" max="9236" width="15" style="5" customWidth="1"/>
    <col min="9237" max="9244" width="0" style="5" hidden="1" customWidth="1"/>
    <col min="9245" max="9245" width="15.7109375" style="5" customWidth="1"/>
    <col min="9246" max="9248" width="0" style="5" hidden="1" customWidth="1"/>
    <col min="9249" max="9249" width="15.7109375" style="5" customWidth="1"/>
    <col min="9250" max="9257" width="0" style="5" hidden="1" customWidth="1"/>
    <col min="9258" max="9258" width="15.7109375" style="5" customWidth="1"/>
    <col min="9259" max="9261" width="0" style="5" hidden="1" customWidth="1"/>
    <col min="9262" max="9262" width="15.7109375" style="5" customWidth="1"/>
    <col min="9263" max="9270" width="0" style="5" hidden="1" customWidth="1"/>
    <col min="9271" max="9271" width="15.7109375" style="5" customWidth="1"/>
    <col min="9272" max="9274" width="0" style="5" hidden="1" customWidth="1"/>
    <col min="9275" max="9275" width="15.7109375" style="5" customWidth="1"/>
    <col min="9276" max="9282" width="10.42578125" style="5" customWidth="1"/>
    <col min="9283" max="9472" width="11.42578125" style="5"/>
    <col min="9473" max="9473" width="17" style="5" customWidth="1"/>
    <col min="9474" max="9474" width="4.28515625" style="5" customWidth="1"/>
    <col min="9475" max="9475" width="50.5703125" style="5" customWidth="1"/>
    <col min="9476" max="9476" width="15.7109375" style="5" customWidth="1"/>
    <col min="9477" max="9478" width="15.140625" style="5" customWidth="1"/>
    <col min="9479" max="9479" width="15.7109375" style="5" customWidth="1"/>
    <col min="9480" max="9487" width="0" style="5" hidden="1" customWidth="1"/>
    <col min="9488" max="9488" width="15.7109375" style="5" customWidth="1"/>
    <col min="9489" max="9491" width="0" style="5" hidden="1" customWidth="1"/>
    <col min="9492" max="9492" width="15" style="5" customWidth="1"/>
    <col min="9493" max="9500" width="0" style="5" hidden="1" customWidth="1"/>
    <col min="9501" max="9501" width="15.7109375" style="5" customWidth="1"/>
    <col min="9502" max="9504" width="0" style="5" hidden="1" customWidth="1"/>
    <col min="9505" max="9505" width="15.7109375" style="5" customWidth="1"/>
    <col min="9506" max="9513" width="0" style="5" hidden="1" customWidth="1"/>
    <col min="9514" max="9514" width="15.7109375" style="5" customWidth="1"/>
    <col min="9515" max="9517" width="0" style="5" hidden="1" customWidth="1"/>
    <col min="9518" max="9518" width="15.7109375" style="5" customWidth="1"/>
    <col min="9519" max="9526" width="0" style="5" hidden="1" customWidth="1"/>
    <col min="9527" max="9527" width="15.7109375" style="5" customWidth="1"/>
    <col min="9528" max="9530" width="0" style="5" hidden="1" customWidth="1"/>
    <col min="9531" max="9531" width="15.7109375" style="5" customWidth="1"/>
    <col min="9532" max="9538" width="10.42578125" style="5" customWidth="1"/>
    <col min="9539" max="9728" width="11.42578125" style="5"/>
    <col min="9729" max="9729" width="17" style="5" customWidth="1"/>
    <col min="9730" max="9730" width="4.28515625" style="5" customWidth="1"/>
    <col min="9731" max="9731" width="50.5703125" style="5" customWidth="1"/>
    <col min="9732" max="9732" width="15.7109375" style="5" customWidth="1"/>
    <col min="9733" max="9734" width="15.140625" style="5" customWidth="1"/>
    <col min="9735" max="9735" width="15.7109375" style="5" customWidth="1"/>
    <col min="9736" max="9743" width="0" style="5" hidden="1" customWidth="1"/>
    <col min="9744" max="9744" width="15.7109375" style="5" customWidth="1"/>
    <col min="9745" max="9747" width="0" style="5" hidden="1" customWidth="1"/>
    <col min="9748" max="9748" width="15" style="5" customWidth="1"/>
    <col min="9749" max="9756" width="0" style="5" hidden="1" customWidth="1"/>
    <col min="9757" max="9757" width="15.7109375" style="5" customWidth="1"/>
    <col min="9758" max="9760" width="0" style="5" hidden="1" customWidth="1"/>
    <col min="9761" max="9761" width="15.7109375" style="5" customWidth="1"/>
    <col min="9762" max="9769" width="0" style="5" hidden="1" customWidth="1"/>
    <col min="9770" max="9770" width="15.7109375" style="5" customWidth="1"/>
    <col min="9771" max="9773" width="0" style="5" hidden="1" customWidth="1"/>
    <col min="9774" max="9774" width="15.7109375" style="5" customWidth="1"/>
    <col min="9775" max="9782" width="0" style="5" hidden="1" customWidth="1"/>
    <col min="9783" max="9783" width="15.7109375" style="5" customWidth="1"/>
    <col min="9784" max="9786" width="0" style="5" hidden="1" customWidth="1"/>
    <col min="9787" max="9787" width="15.7109375" style="5" customWidth="1"/>
    <col min="9788" max="9794" width="10.42578125" style="5" customWidth="1"/>
    <col min="9795" max="9984" width="11.42578125" style="5"/>
    <col min="9985" max="9985" width="17" style="5" customWidth="1"/>
    <col min="9986" max="9986" width="4.28515625" style="5" customWidth="1"/>
    <col min="9987" max="9987" width="50.5703125" style="5" customWidth="1"/>
    <col min="9988" max="9988" width="15.7109375" style="5" customWidth="1"/>
    <col min="9989" max="9990" width="15.140625" style="5" customWidth="1"/>
    <col min="9991" max="9991" width="15.7109375" style="5" customWidth="1"/>
    <col min="9992" max="9999" width="0" style="5" hidden="1" customWidth="1"/>
    <col min="10000" max="10000" width="15.7109375" style="5" customWidth="1"/>
    <col min="10001" max="10003" width="0" style="5" hidden="1" customWidth="1"/>
    <col min="10004" max="10004" width="15" style="5" customWidth="1"/>
    <col min="10005" max="10012" width="0" style="5" hidden="1" customWidth="1"/>
    <col min="10013" max="10013" width="15.7109375" style="5" customWidth="1"/>
    <col min="10014" max="10016" width="0" style="5" hidden="1" customWidth="1"/>
    <col min="10017" max="10017" width="15.7109375" style="5" customWidth="1"/>
    <col min="10018" max="10025" width="0" style="5" hidden="1" customWidth="1"/>
    <col min="10026" max="10026" width="15.7109375" style="5" customWidth="1"/>
    <col min="10027" max="10029" width="0" style="5" hidden="1" customWidth="1"/>
    <col min="10030" max="10030" width="15.7109375" style="5" customWidth="1"/>
    <col min="10031" max="10038" width="0" style="5" hidden="1" customWidth="1"/>
    <col min="10039" max="10039" width="15.7109375" style="5" customWidth="1"/>
    <col min="10040" max="10042" width="0" style="5" hidden="1" customWidth="1"/>
    <col min="10043" max="10043" width="15.7109375" style="5" customWidth="1"/>
    <col min="10044" max="10050" width="10.42578125" style="5" customWidth="1"/>
    <col min="10051" max="10240" width="11.42578125" style="5"/>
    <col min="10241" max="10241" width="17" style="5" customWidth="1"/>
    <col min="10242" max="10242" width="4.28515625" style="5" customWidth="1"/>
    <col min="10243" max="10243" width="50.5703125" style="5" customWidth="1"/>
    <col min="10244" max="10244" width="15.7109375" style="5" customWidth="1"/>
    <col min="10245" max="10246" width="15.140625" style="5" customWidth="1"/>
    <col min="10247" max="10247" width="15.7109375" style="5" customWidth="1"/>
    <col min="10248" max="10255" width="0" style="5" hidden="1" customWidth="1"/>
    <col min="10256" max="10256" width="15.7109375" style="5" customWidth="1"/>
    <col min="10257" max="10259" width="0" style="5" hidden="1" customWidth="1"/>
    <col min="10260" max="10260" width="15" style="5" customWidth="1"/>
    <col min="10261" max="10268" width="0" style="5" hidden="1" customWidth="1"/>
    <col min="10269" max="10269" width="15.7109375" style="5" customWidth="1"/>
    <col min="10270" max="10272" width="0" style="5" hidden="1" customWidth="1"/>
    <col min="10273" max="10273" width="15.7109375" style="5" customWidth="1"/>
    <col min="10274" max="10281" width="0" style="5" hidden="1" customWidth="1"/>
    <col min="10282" max="10282" width="15.7109375" style="5" customWidth="1"/>
    <col min="10283" max="10285" width="0" style="5" hidden="1" customWidth="1"/>
    <col min="10286" max="10286" width="15.7109375" style="5" customWidth="1"/>
    <col min="10287" max="10294" width="0" style="5" hidden="1" customWidth="1"/>
    <col min="10295" max="10295" width="15.7109375" style="5" customWidth="1"/>
    <col min="10296" max="10298" width="0" style="5" hidden="1" customWidth="1"/>
    <col min="10299" max="10299" width="15.7109375" style="5" customWidth="1"/>
    <col min="10300" max="10306" width="10.42578125" style="5" customWidth="1"/>
    <col min="10307" max="10496" width="11.42578125" style="5"/>
    <col min="10497" max="10497" width="17" style="5" customWidth="1"/>
    <col min="10498" max="10498" width="4.28515625" style="5" customWidth="1"/>
    <col min="10499" max="10499" width="50.5703125" style="5" customWidth="1"/>
    <col min="10500" max="10500" width="15.7109375" style="5" customWidth="1"/>
    <col min="10501" max="10502" width="15.140625" style="5" customWidth="1"/>
    <col min="10503" max="10503" width="15.7109375" style="5" customWidth="1"/>
    <col min="10504" max="10511" width="0" style="5" hidden="1" customWidth="1"/>
    <col min="10512" max="10512" width="15.7109375" style="5" customWidth="1"/>
    <col min="10513" max="10515" width="0" style="5" hidden="1" customWidth="1"/>
    <col min="10516" max="10516" width="15" style="5" customWidth="1"/>
    <col min="10517" max="10524" width="0" style="5" hidden="1" customWidth="1"/>
    <col min="10525" max="10525" width="15.7109375" style="5" customWidth="1"/>
    <col min="10526" max="10528" width="0" style="5" hidden="1" customWidth="1"/>
    <col min="10529" max="10529" width="15.7109375" style="5" customWidth="1"/>
    <col min="10530" max="10537" width="0" style="5" hidden="1" customWidth="1"/>
    <col min="10538" max="10538" width="15.7109375" style="5" customWidth="1"/>
    <col min="10539" max="10541" width="0" style="5" hidden="1" customWidth="1"/>
    <col min="10542" max="10542" width="15.7109375" style="5" customWidth="1"/>
    <col min="10543" max="10550" width="0" style="5" hidden="1" customWidth="1"/>
    <col min="10551" max="10551" width="15.7109375" style="5" customWidth="1"/>
    <col min="10552" max="10554" width="0" style="5" hidden="1" customWidth="1"/>
    <col min="10555" max="10555" width="15.7109375" style="5" customWidth="1"/>
    <col min="10556" max="10562" width="10.42578125" style="5" customWidth="1"/>
    <col min="10563" max="10752" width="11.42578125" style="5"/>
    <col min="10753" max="10753" width="17" style="5" customWidth="1"/>
    <col min="10754" max="10754" width="4.28515625" style="5" customWidth="1"/>
    <col min="10755" max="10755" width="50.5703125" style="5" customWidth="1"/>
    <col min="10756" max="10756" width="15.7109375" style="5" customWidth="1"/>
    <col min="10757" max="10758" width="15.140625" style="5" customWidth="1"/>
    <col min="10759" max="10759" width="15.7109375" style="5" customWidth="1"/>
    <col min="10760" max="10767" width="0" style="5" hidden="1" customWidth="1"/>
    <col min="10768" max="10768" width="15.7109375" style="5" customWidth="1"/>
    <col min="10769" max="10771" width="0" style="5" hidden="1" customWidth="1"/>
    <col min="10772" max="10772" width="15" style="5" customWidth="1"/>
    <col min="10773" max="10780" width="0" style="5" hidden="1" customWidth="1"/>
    <col min="10781" max="10781" width="15.7109375" style="5" customWidth="1"/>
    <col min="10782" max="10784" width="0" style="5" hidden="1" customWidth="1"/>
    <col min="10785" max="10785" width="15.7109375" style="5" customWidth="1"/>
    <col min="10786" max="10793" width="0" style="5" hidden="1" customWidth="1"/>
    <col min="10794" max="10794" width="15.7109375" style="5" customWidth="1"/>
    <col min="10795" max="10797" width="0" style="5" hidden="1" customWidth="1"/>
    <col min="10798" max="10798" width="15.7109375" style="5" customWidth="1"/>
    <col min="10799" max="10806" width="0" style="5" hidden="1" customWidth="1"/>
    <col min="10807" max="10807" width="15.7109375" style="5" customWidth="1"/>
    <col min="10808" max="10810" width="0" style="5" hidden="1" customWidth="1"/>
    <col min="10811" max="10811" width="15.7109375" style="5" customWidth="1"/>
    <col min="10812" max="10818" width="10.42578125" style="5" customWidth="1"/>
    <col min="10819" max="11008" width="11.42578125" style="5"/>
    <col min="11009" max="11009" width="17" style="5" customWidth="1"/>
    <col min="11010" max="11010" width="4.28515625" style="5" customWidth="1"/>
    <col min="11011" max="11011" width="50.5703125" style="5" customWidth="1"/>
    <col min="11012" max="11012" width="15.7109375" style="5" customWidth="1"/>
    <col min="11013" max="11014" width="15.140625" style="5" customWidth="1"/>
    <col min="11015" max="11015" width="15.7109375" style="5" customWidth="1"/>
    <col min="11016" max="11023" width="0" style="5" hidden="1" customWidth="1"/>
    <col min="11024" max="11024" width="15.7109375" style="5" customWidth="1"/>
    <col min="11025" max="11027" width="0" style="5" hidden="1" customWidth="1"/>
    <col min="11028" max="11028" width="15" style="5" customWidth="1"/>
    <col min="11029" max="11036" width="0" style="5" hidden="1" customWidth="1"/>
    <col min="11037" max="11037" width="15.7109375" style="5" customWidth="1"/>
    <col min="11038" max="11040" width="0" style="5" hidden="1" customWidth="1"/>
    <col min="11041" max="11041" width="15.7109375" style="5" customWidth="1"/>
    <col min="11042" max="11049" width="0" style="5" hidden="1" customWidth="1"/>
    <col min="11050" max="11050" width="15.7109375" style="5" customWidth="1"/>
    <col min="11051" max="11053" width="0" style="5" hidden="1" customWidth="1"/>
    <col min="11054" max="11054" width="15.7109375" style="5" customWidth="1"/>
    <col min="11055" max="11062" width="0" style="5" hidden="1" customWidth="1"/>
    <col min="11063" max="11063" width="15.7109375" style="5" customWidth="1"/>
    <col min="11064" max="11066" width="0" style="5" hidden="1" customWidth="1"/>
    <col min="11067" max="11067" width="15.7109375" style="5" customWidth="1"/>
    <col min="11068" max="11074" width="10.42578125" style="5" customWidth="1"/>
    <col min="11075" max="11264" width="11.42578125" style="5"/>
    <col min="11265" max="11265" width="17" style="5" customWidth="1"/>
    <col min="11266" max="11266" width="4.28515625" style="5" customWidth="1"/>
    <col min="11267" max="11267" width="50.5703125" style="5" customWidth="1"/>
    <col min="11268" max="11268" width="15.7109375" style="5" customWidth="1"/>
    <col min="11269" max="11270" width="15.140625" style="5" customWidth="1"/>
    <col min="11271" max="11271" width="15.7109375" style="5" customWidth="1"/>
    <col min="11272" max="11279" width="0" style="5" hidden="1" customWidth="1"/>
    <col min="11280" max="11280" width="15.7109375" style="5" customWidth="1"/>
    <col min="11281" max="11283" width="0" style="5" hidden="1" customWidth="1"/>
    <col min="11284" max="11284" width="15" style="5" customWidth="1"/>
    <col min="11285" max="11292" width="0" style="5" hidden="1" customWidth="1"/>
    <col min="11293" max="11293" width="15.7109375" style="5" customWidth="1"/>
    <col min="11294" max="11296" width="0" style="5" hidden="1" customWidth="1"/>
    <col min="11297" max="11297" width="15.7109375" style="5" customWidth="1"/>
    <col min="11298" max="11305" width="0" style="5" hidden="1" customWidth="1"/>
    <col min="11306" max="11306" width="15.7109375" style="5" customWidth="1"/>
    <col min="11307" max="11309" width="0" style="5" hidden="1" customWidth="1"/>
    <col min="11310" max="11310" width="15.7109375" style="5" customWidth="1"/>
    <col min="11311" max="11318" width="0" style="5" hidden="1" customWidth="1"/>
    <col min="11319" max="11319" width="15.7109375" style="5" customWidth="1"/>
    <col min="11320" max="11322" width="0" style="5" hidden="1" customWidth="1"/>
    <col min="11323" max="11323" width="15.7109375" style="5" customWidth="1"/>
    <col min="11324" max="11330" width="10.42578125" style="5" customWidth="1"/>
    <col min="11331" max="11520" width="11.42578125" style="5"/>
    <col min="11521" max="11521" width="17" style="5" customWidth="1"/>
    <col min="11522" max="11522" width="4.28515625" style="5" customWidth="1"/>
    <col min="11523" max="11523" width="50.5703125" style="5" customWidth="1"/>
    <col min="11524" max="11524" width="15.7109375" style="5" customWidth="1"/>
    <col min="11525" max="11526" width="15.140625" style="5" customWidth="1"/>
    <col min="11527" max="11527" width="15.7109375" style="5" customWidth="1"/>
    <col min="11528" max="11535" width="0" style="5" hidden="1" customWidth="1"/>
    <col min="11536" max="11536" width="15.7109375" style="5" customWidth="1"/>
    <col min="11537" max="11539" width="0" style="5" hidden="1" customWidth="1"/>
    <col min="11540" max="11540" width="15" style="5" customWidth="1"/>
    <col min="11541" max="11548" width="0" style="5" hidden="1" customWidth="1"/>
    <col min="11549" max="11549" width="15.7109375" style="5" customWidth="1"/>
    <col min="11550" max="11552" width="0" style="5" hidden="1" customWidth="1"/>
    <col min="11553" max="11553" width="15.7109375" style="5" customWidth="1"/>
    <col min="11554" max="11561" width="0" style="5" hidden="1" customWidth="1"/>
    <col min="11562" max="11562" width="15.7109375" style="5" customWidth="1"/>
    <col min="11563" max="11565" width="0" style="5" hidden="1" customWidth="1"/>
    <col min="11566" max="11566" width="15.7109375" style="5" customWidth="1"/>
    <col min="11567" max="11574" width="0" style="5" hidden="1" customWidth="1"/>
    <col min="11575" max="11575" width="15.7109375" style="5" customWidth="1"/>
    <col min="11576" max="11578" width="0" style="5" hidden="1" customWidth="1"/>
    <col min="11579" max="11579" width="15.7109375" style="5" customWidth="1"/>
    <col min="11580" max="11586" width="10.42578125" style="5" customWidth="1"/>
    <col min="11587" max="11776" width="11.42578125" style="5"/>
    <col min="11777" max="11777" width="17" style="5" customWidth="1"/>
    <col min="11778" max="11778" width="4.28515625" style="5" customWidth="1"/>
    <col min="11779" max="11779" width="50.5703125" style="5" customWidth="1"/>
    <col min="11780" max="11780" width="15.7109375" style="5" customWidth="1"/>
    <col min="11781" max="11782" width="15.140625" style="5" customWidth="1"/>
    <col min="11783" max="11783" width="15.7109375" style="5" customWidth="1"/>
    <col min="11784" max="11791" width="0" style="5" hidden="1" customWidth="1"/>
    <col min="11792" max="11792" width="15.7109375" style="5" customWidth="1"/>
    <col min="11793" max="11795" width="0" style="5" hidden="1" customWidth="1"/>
    <col min="11796" max="11796" width="15" style="5" customWidth="1"/>
    <col min="11797" max="11804" width="0" style="5" hidden="1" customWidth="1"/>
    <col min="11805" max="11805" width="15.7109375" style="5" customWidth="1"/>
    <col min="11806" max="11808" width="0" style="5" hidden="1" customWidth="1"/>
    <col min="11809" max="11809" width="15.7109375" style="5" customWidth="1"/>
    <col min="11810" max="11817" width="0" style="5" hidden="1" customWidth="1"/>
    <col min="11818" max="11818" width="15.7109375" style="5" customWidth="1"/>
    <col min="11819" max="11821" width="0" style="5" hidden="1" customWidth="1"/>
    <col min="11822" max="11822" width="15.7109375" style="5" customWidth="1"/>
    <col min="11823" max="11830" width="0" style="5" hidden="1" customWidth="1"/>
    <col min="11831" max="11831" width="15.7109375" style="5" customWidth="1"/>
    <col min="11832" max="11834" width="0" style="5" hidden="1" customWidth="1"/>
    <col min="11835" max="11835" width="15.7109375" style="5" customWidth="1"/>
    <col min="11836" max="11842" width="10.42578125" style="5" customWidth="1"/>
    <col min="11843" max="12032" width="11.42578125" style="5"/>
    <col min="12033" max="12033" width="17" style="5" customWidth="1"/>
    <col min="12034" max="12034" width="4.28515625" style="5" customWidth="1"/>
    <col min="12035" max="12035" width="50.5703125" style="5" customWidth="1"/>
    <col min="12036" max="12036" width="15.7109375" style="5" customWidth="1"/>
    <col min="12037" max="12038" width="15.140625" style="5" customWidth="1"/>
    <col min="12039" max="12039" width="15.7109375" style="5" customWidth="1"/>
    <col min="12040" max="12047" width="0" style="5" hidden="1" customWidth="1"/>
    <col min="12048" max="12048" width="15.7109375" style="5" customWidth="1"/>
    <col min="12049" max="12051" width="0" style="5" hidden="1" customWidth="1"/>
    <col min="12052" max="12052" width="15" style="5" customWidth="1"/>
    <col min="12053" max="12060" width="0" style="5" hidden="1" customWidth="1"/>
    <col min="12061" max="12061" width="15.7109375" style="5" customWidth="1"/>
    <col min="12062" max="12064" width="0" style="5" hidden="1" customWidth="1"/>
    <col min="12065" max="12065" width="15.7109375" style="5" customWidth="1"/>
    <col min="12066" max="12073" width="0" style="5" hidden="1" customWidth="1"/>
    <col min="12074" max="12074" width="15.7109375" style="5" customWidth="1"/>
    <col min="12075" max="12077" width="0" style="5" hidden="1" customWidth="1"/>
    <col min="12078" max="12078" width="15.7109375" style="5" customWidth="1"/>
    <col min="12079" max="12086" width="0" style="5" hidden="1" customWidth="1"/>
    <col min="12087" max="12087" width="15.7109375" style="5" customWidth="1"/>
    <col min="12088" max="12090" width="0" style="5" hidden="1" customWidth="1"/>
    <col min="12091" max="12091" width="15.7109375" style="5" customWidth="1"/>
    <col min="12092" max="12098" width="10.42578125" style="5" customWidth="1"/>
    <col min="12099" max="12288" width="11.42578125" style="5"/>
    <col min="12289" max="12289" width="17" style="5" customWidth="1"/>
    <col min="12290" max="12290" width="4.28515625" style="5" customWidth="1"/>
    <col min="12291" max="12291" width="50.5703125" style="5" customWidth="1"/>
    <col min="12292" max="12292" width="15.7109375" style="5" customWidth="1"/>
    <col min="12293" max="12294" width="15.140625" style="5" customWidth="1"/>
    <col min="12295" max="12295" width="15.7109375" style="5" customWidth="1"/>
    <col min="12296" max="12303" width="0" style="5" hidden="1" customWidth="1"/>
    <col min="12304" max="12304" width="15.7109375" style="5" customWidth="1"/>
    <col min="12305" max="12307" width="0" style="5" hidden="1" customWidth="1"/>
    <col min="12308" max="12308" width="15" style="5" customWidth="1"/>
    <col min="12309" max="12316" width="0" style="5" hidden="1" customWidth="1"/>
    <col min="12317" max="12317" width="15.7109375" style="5" customWidth="1"/>
    <col min="12318" max="12320" width="0" style="5" hidden="1" customWidth="1"/>
    <col min="12321" max="12321" width="15.7109375" style="5" customWidth="1"/>
    <col min="12322" max="12329" width="0" style="5" hidden="1" customWidth="1"/>
    <col min="12330" max="12330" width="15.7109375" style="5" customWidth="1"/>
    <col min="12331" max="12333" width="0" style="5" hidden="1" customWidth="1"/>
    <col min="12334" max="12334" width="15.7109375" style="5" customWidth="1"/>
    <col min="12335" max="12342" width="0" style="5" hidden="1" customWidth="1"/>
    <col min="12343" max="12343" width="15.7109375" style="5" customWidth="1"/>
    <col min="12344" max="12346" width="0" style="5" hidden="1" customWidth="1"/>
    <col min="12347" max="12347" width="15.7109375" style="5" customWidth="1"/>
    <col min="12348" max="12354" width="10.42578125" style="5" customWidth="1"/>
    <col min="12355" max="12544" width="11.42578125" style="5"/>
    <col min="12545" max="12545" width="17" style="5" customWidth="1"/>
    <col min="12546" max="12546" width="4.28515625" style="5" customWidth="1"/>
    <col min="12547" max="12547" width="50.5703125" style="5" customWidth="1"/>
    <col min="12548" max="12548" width="15.7109375" style="5" customWidth="1"/>
    <col min="12549" max="12550" width="15.140625" style="5" customWidth="1"/>
    <col min="12551" max="12551" width="15.7109375" style="5" customWidth="1"/>
    <col min="12552" max="12559" width="0" style="5" hidden="1" customWidth="1"/>
    <col min="12560" max="12560" width="15.7109375" style="5" customWidth="1"/>
    <col min="12561" max="12563" width="0" style="5" hidden="1" customWidth="1"/>
    <col min="12564" max="12564" width="15" style="5" customWidth="1"/>
    <col min="12565" max="12572" width="0" style="5" hidden="1" customWidth="1"/>
    <col min="12573" max="12573" width="15.7109375" style="5" customWidth="1"/>
    <col min="12574" max="12576" width="0" style="5" hidden="1" customWidth="1"/>
    <col min="12577" max="12577" width="15.7109375" style="5" customWidth="1"/>
    <col min="12578" max="12585" width="0" style="5" hidden="1" customWidth="1"/>
    <col min="12586" max="12586" width="15.7109375" style="5" customWidth="1"/>
    <col min="12587" max="12589" width="0" style="5" hidden="1" customWidth="1"/>
    <col min="12590" max="12590" width="15.7109375" style="5" customWidth="1"/>
    <col min="12591" max="12598" width="0" style="5" hidden="1" customWidth="1"/>
    <col min="12599" max="12599" width="15.7109375" style="5" customWidth="1"/>
    <col min="12600" max="12602" width="0" style="5" hidden="1" customWidth="1"/>
    <col min="12603" max="12603" width="15.7109375" style="5" customWidth="1"/>
    <col min="12604" max="12610" width="10.42578125" style="5" customWidth="1"/>
    <col min="12611" max="12800" width="11.42578125" style="5"/>
    <col min="12801" max="12801" width="17" style="5" customWidth="1"/>
    <col min="12802" max="12802" width="4.28515625" style="5" customWidth="1"/>
    <col min="12803" max="12803" width="50.5703125" style="5" customWidth="1"/>
    <col min="12804" max="12804" width="15.7109375" style="5" customWidth="1"/>
    <col min="12805" max="12806" width="15.140625" style="5" customWidth="1"/>
    <col min="12807" max="12807" width="15.7109375" style="5" customWidth="1"/>
    <col min="12808" max="12815" width="0" style="5" hidden="1" customWidth="1"/>
    <col min="12816" max="12816" width="15.7109375" style="5" customWidth="1"/>
    <col min="12817" max="12819" width="0" style="5" hidden="1" customWidth="1"/>
    <col min="12820" max="12820" width="15" style="5" customWidth="1"/>
    <col min="12821" max="12828" width="0" style="5" hidden="1" customWidth="1"/>
    <col min="12829" max="12829" width="15.7109375" style="5" customWidth="1"/>
    <col min="12830" max="12832" width="0" style="5" hidden="1" customWidth="1"/>
    <col min="12833" max="12833" width="15.7109375" style="5" customWidth="1"/>
    <col min="12834" max="12841" width="0" style="5" hidden="1" customWidth="1"/>
    <col min="12842" max="12842" width="15.7109375" style="5" customWidth="1"/>
    <col min="12843" max="12845" width="0" style="5" hidden="1" customWidth="1"/>
    <col min="12846" max="12846" width="15.7109375" style="5" customWidth="1"/>
    <col min="12847" max="12854" width="0" style="5" hidden="1" customWidth="1"/>
    <col min="12855" max="12855" width="15.7109375" style="5" customWidth="1"/>
    <col min="12856" max="12858" width="0" style="5" hidden="1" customWidth="1"/>
    <col min="12859" max="12859" width="15.7109375" style="5" customWidth="1"/>
    <col min="12860" max="12866" width="10.42578125" style="5" customWidth="1"/>
    <col min="12867" max="13056" width="11.42578125" style="5"/>
    <col min="13057" max="13057" width="17" style="5" customWidth="1"/>
    <col min="13058" max="13058" width="4.28515625" style="5" customWidth="1"/>
    <col min="13059" max="13059" width="50.5703125" style="5" customWidth="1"/>
    <col min="13060" max="13060" width="15.7109375" style="5" customWidth="1"/>
    <col min="13061" max="13062" width="15.140625" style="5" customWidth="1"/>
    <col min="13063" max="13063" width="15.7109375" style="5" customWidth="1"/>
    <col min="13064" max="13071" width="0" style="5" hidden="1" customWidth="1"/>
    <col min="13072" max="13072" width="15.7109375" style="5" customWidth="1"/>
    <col min="13073" max="13075" width="0" style="5" hidden="1" customWidth="1"/>
    <col min="13076" max="13076" width="15" style="5" customWidth="1"/>
    <col min="13077" max="13084" width="0" style="5" hidden="1" customWidth="1"/>
    <col min="13085" max="13085" width="15.7109375" style="5" customWidth="1"/>
    <col min="13086" max="13088" width="0" style="5" hidden="1" customWidth="1"/>
    <col min="13089" max="13089" width="15.7109375" style="5" customWidth="1"/>
    <col min="13090" max="13097" width="0" style="5" hidden="1" customWidth="1"/>
    <col min="13098" max="13098" width="15.7109375" style="5" customWidth="1"/>
    <col min="13099" max="13101" width="0" style="5" hidden="1" customWidth="1"/>
    <col min="13102" max="13102" width="15.7109375" style="5" customWidth="1"/>
    <col min="13103" max="13110" width="0" style="5" hidden="1" customWidth="1"/>
    <col min="13111" max="13111" width="15.7109375" style="5" customWidth="1"/>
    <col min="13112" max="13114" width="0" style="5" hidden="1" customWidth="1"/>
    <col min="13115" max="13115" width="15.7109375" style="5" customWidth="1"/>
    <col min="13116" max="13122" width="10.42578125" style="5" customWidth="1"/>
    <col min="13123" max="13312" width="11.42578125" style="5"/>
    <col min="13313" max="13313" width="17" style="5" customWidth="1"/>
    <col min="13314" max="13314" width="4.28515625" style="5" customWidth="1"/>
    <col min="13315" max="13315" width="50.5703125" style="5" customWidth="1"/>
    <col min="13316" max="13316" width="15.7109375" style="5" customWidth="1"/>
    <col min="13317" max="13318" width="15.140625" style="5" customWidth="1"/>
    <col min="13319" max="13319" width="15.7109375" style="5" customWidth="1"/>
    <col min="13320" max="13327" width="0" style="5" hidden="1" customWidth="1"/>
    <col min="13328" max="13328" width="15.7109375" style="5" customWidth="1"/>
    <col min="13329" max="13331" width="0" style="5" hidden="1" customWidth="1"/>
    <col min="13332" max="13332" width="15" style="5" customWidth="1"/>
    <col min="13333" max="13340" width="0" style="5" hidden="1" customWidth="1"/>
    <col min="13341" max="13341" width="15.7109375" style="5" customWidth="1"/>
    <col min="13342" max="13344" width="0" style="5" hidden="1" customWidth="1"/>
    <col min="13345" max="13345" width="15.7109375" style="5" customWidth="1"/>
    <col min="13346" max="13353" width="0" style="5" hidden="1" customWidth="1"/>
    <col min="13354" max="13354" width="15.7109375" style="5" customWidth="1"/>
    <col min="13355" max="13357" width="0" style="5" hidden="1" customWidth="1"/>
    <col min="13358" max="13358" width="15.7109375" style="5" customWidth="1"/>
    <col min="13359" max="13366" width="0" style="5" hidden="1" customWidth="1"/>
    <col min="13367" max="13367" width="15.7109375" style="5" customWidth="1"/>
    <col min="13368" max="13370" width="0" style="5" hidden="1" customWidth="1"/>
    <col min="13371" max="13371" width="15.7109375" style="5" customWidth="1"/>
    <col min="13372" max="13378" width="10.42578125" style="5" customWidth="1"/>
    <col min="13379" max="13568" width="11.42578125" style="5"/>
    <col min="13569" max="13569" width="17" style="5" customWidth="1"/>
    <col min="13570" max="13570" width="4.28515625" style="5" customWidth="1"/>
    <col min="13571" max="13571" width="50.5703125" style="5" customWidth="1"/>
    <col min="13572" max="13572" width="15.7109375" style="5" customWidth="1"/>
    <col min="13573" max="13574" width="15.140625" style="5" customWidth="1"/>
    <col min="13575" max="13575" width="15.7109375" style="5" customWidth="1"/>
    <col min="13576" max="13583" width="0" style="5" hidden="1" customWidth="1"/>
    <col min="13584" max="13584" width="15.7109375" style="5" customWidth="1"/>
    <col min="13585" max="13587" width="0" style="5" hidden="1" customWidth="1"/>
    <col min="13588" max="13588" width="15" style="5" customWidth="1"/>
    <col min="13589" max="13596" width="0" style="5" hidden="1" customWidth="1"/>
    <col min="13597" max="13597" width="15.7109375" style="5" customWidth="1"/>
    <col min="13598" max="13600" width="0" style="5" hidden="1" customWidth="1"/>
    <col min="13601" max="13601" width="15.7109375" style="5" customWidth="1"/>
    <col min="13602" max="13609" width="0" style="5" hidden="1" customWidth="1"/>
    <col min="13610" max="13610" width="15.7109375" style="5" customWidth="1"/>
    <col min="13611" max="13613" width="0" style="5" hidden="1" customWidth="1"/>
    <col min="13614" max="13614" width="15.7109375" style="5" customWidth="1"/>
    <col min="13615" max="13622" width="0" style="5" hidden="1" customWidth="1"/>
    <col min="13623" max="13623" width="15.7109375" style="5" customWidth="1"/>
    <col min="13624" max="13626" width="0" style="5" hidden="1" customWidth="1"/>
    <col min="13627" max="13627" width="15.7109375" style="5" customWidth="1"/>
    <col min="13628" max="13634" width="10.42578125" style="5" customWidth="1"/>
    <col min="13635" max="13824" width="11.42578125" style="5"/>
    <col min="13825" max="13825" width="17" style="5" customWidth="1"/>
    <col min="13826" max="13826" width="4.28515625" style="5" customWidth="1"/>
    <col min="13827" max="13827" width="50.5703125" style="5" customWidth="1"/>
    <col min="13828" max="13828" width="15.7109375" style="5" customWidth="1"/>
    <col min="13829" max="13830" width="15.140625" style="5" customWidth="1"/>
    <col min="13831" max="13831" width="15.7109375" style="5" customWidth="1"/>
    <col min="13832" max="13839" width="0" style="5" hidden="1" customWidth="1"/>
    <col min="13840" max="13840" width="15.7109375" style="5" customWidth="1"/>
    <col min="13841" max="13843" width="0" style="5" hidden="1" customWidth="1"/>
    <col min="13844" max="13844" width="15" style="5" customWidth="1"/>
    <col min="13845" max="13852" width="0" style="5" hidden="1" customWidth="1"/>
    <col min="13853" max="13853" width="15.7109375" style="5" customWidth="1"/>
    <col min="13854" max="13856" width="0" style="5" hidden="1" customWidth="1"/>
    <col min="13857" max="13857" width="15.7109375" style="5" customWidth="1"/>
    <col min="13858" max="13865" width="0" style="5" hidden="1" customWidth="1"/>
    <col min="13866" max="13866" width="15.7109375" style="5" customWidth="1"/>
    <col min="13867" max="13869" width="0" style="5" hidden="1" customWidth="1"/>
    <col min="13870" max="13870" width="15.7109375" style="5" customWidth="1"/>
    <col min="13871" max="13878" width="0" style="5" hidden="1" customWidth="1"/>
    <col min="13879" max="13879" width="15.7109375" style="5" customWidth="1"/>
    <col min="13880" max="13882" width="0" style="5" hidden="1" customWidth="1"/>
    <col min="13883" max="13883" width="15.7109375" style="5" customWidth="1"/>
    <col min="13884" max="13890" width="10.42578125" style="5" customWidth="1"/>
    <col min="13891" max="14080" width="11.42578125" style="5"/>
    <col min="14081" max="14081" width="17" style="5" customWidth="1"/>
    <col min="14082" max="14082" width="4.28515625" style="5" customWidth="1"/>
    <col min="14083" max="14083" width="50.5703125" style="5" customWidth="1"/>
    <col min="14084" max="14084" width="15.7109375" style="5" customWidth="1"/>
    <col min="14085" max="14086" width="15.140625" style="5" customWidth="1"/>
    <col min="14087" max="14087" width="15.7109375" style="5" customWidth="1"/>
    <col min="14088" max="14095" width="0" style="5" hidden="1" customWidth="1"/>
    <col min="14096" max="14096" width="15.7109375" style="5" customWidth="1"/>
    <col min="14097" max="14099" width="0" style="5" hidden="1" customWidth="1"/>
    <col min="14100" max="14100" width="15" style="5" customWidth="1"/>
    <col min="14101" max="14108" width="0" style="5" hidden="1" customWidth="1"/>
    <col min="14109" max="14109" width="15.7109375" style="5" customWidth="1"/>
    <col min="14110" max="14112" width="0" style="5" hidden="1" customWidth="1"/>
    <col min="14113" max="14113" width="15.7109375" style="5" customWidth="1"/>
    <col min="14114" max="14121" width="0" style="5" hidden="1" customWidth="1"/>
    <col min="14122" max="14122" width="15.7109375" style="5" customWidth="1"/>
    <col min="14123" max="14125" width="0" style="5" hidden="1" customWidth="1"/>
    <col min="14126" max="14126" width="15.7109375" style="5" customWidth="1"/>
    <col min="14127" max="14134" width="0" style="5" hidden="1" customWidth="1"/>
    <col min="14135" max="14135" width="15.7109375" style="5" customWidth="1"/>
    <col min="14136" max="14138" width="0" style="5" hidden="1" customWidth="1"/>
    <col min="14139" max="14139" width="15.7109375" style="5" customWidth="1"/>
    <col min="14140" max="14146" width="10.42578125" style="5" customWidth="1"/>
    <col min="14147" max="14336" width="11.42578125" style="5"/>
    <col min="14337" max="14337" width="17" style="5" customWidth="1"/>
    <col min="14338" max="14338" width="4.28515625" style="5" customWidth="1"/>
    <col min="14339" max="14339" width="50.5703125" style="5" customWidth="1"/>
    <col min="14340" max="14340" width="15.7109375" style="5" customWidth="1"/>
    <col min="14341" max="14342" width="15.140625" style="5" customWidth="1"/>
    <col min="14343" max="14343" width="15.7109375" style="5" customWidth="1"/>
    <col min="14344" max="14351" width="0" style="5" hidden="1" customWidth="1"/>
    <col min="14352" max="14352" width="15.7109375" style="5" customWidth="1"/>
    <col min="14353" max="14355" width="0" style="5" hidden="1" customWidth="1"/>
    <col min="14356" max="14356" width="15" style="5" customWidth="1"/>
    <col min="14357" max="14364" width="0" style="5" hidden="1" customWidth="1"/>
    <col min="14365" max="14365" width="15.7109375" style="5" customWidth="1"/>
    <col min="14366" max="14368" width="0" style="5" hidden="1" customWidth="1"/>
    <col min="14369" max="14369" width="15.7109375" style="5" customWidth="1"/>
    <col min="14370" max="14377" width="0" style="5" hidden="1" customWidth="1"/>
    <col min="14378" max="14378" width="15.7109375" style="5" customWidth="1"/>
    <col min="14379" max="14381" width="0" style="5" hidden="1" customWidth="1"/>
    <col min="14382" max="14382" width="15.7109375" style="5" customWidth="1"/>
    <col min="14383" max="14390" width="0" style="5" hidden="1" customWidth="1"/>
    <col min="14391" max="14391" width="15.7109375" style="5" customWidth="1"/>
    <col min="14392" max="14394" width="0" style="5" hidden="1" customWidth="1"/>
    <col min="14395" max="14395" width="15.7109375" style="5" customWidth="1"/>
    <col min="14396" max="14402" width="10.42578125" style="5" customWidth="1"/>
    <col min="14403" max="14592" width="11.42578125" style="5"/>
    <col min="14593" max="14593" width="17" style="5" customWidth="1"/>
    <col min="14594" max="14594" width="4.28515625" style="5" customWidth="1"/>
    <col min="14595" max="14595" width="50.5703125" style="5" customWidth="1"/>
    <col min="14596" max="14596" width="15.7109375" style="5" customWidth="1"/>
    <col min="14597" max="14598" width="15.140625" style="5" customWidth="1"/>
    <col min="14599" max="14599" width="15.7109375" style="5" customWidth="1"/>
    <col min="14600" max="14607" width="0" style="5" hidden="1" customWidth="1"/>
    <col min="14608" max="14608" width="15.7109375" style="5" customWidth="1"/>
    <col min="14609" max="14611" width="0" style="5" hidden="1" customWidth="1"/>
    <col min="14612" max="14612" width="15" style="5" customWidth="1"/>
    <col min="14613" max="14620" width="0" style="5" hidden="1" customWidth="1"/>
    <col min="14621" max="14621" width="15.7109375" style="5" customWidth="1"/>
    <col min="14622" max="14624" width="0" style="5" hidden="1" customWidth="1"/>
    <col min="14625" max="14625" width="15.7109375" style="5" customWidth="1"/>
    <col min="14626" max="14633" width="0" style="5" hidden="1" customWidth="1"/>
    <col min="14634" max="14634" width="15.7109375" style="5" customWidth="1"/>
    <col min="14635" max="14637" width="0" style="5" hidden="1" customWidth="1"/>
    <col min="14638" max="14638" width="15.7109375" style="5" customWidth="1"/>
    <col min="14639" max="14646" width="0" style="5" hidden="1" customWidth="1"/>
    <col min="14647" max="14647" width="15.7109375" style="5" customWidth="1"/>
    <col min="14648" max="14650" width="0" style="5" hidden="1" customWidth="1"/>
    <col min="14651" max="14651" width="15.7109375" style="5" customWidth="1"/>
    <col min="14652" max="14658" width="10.42578125" style="5" customWidth="1"/>
    <col min="14659" max="14848" width="11.42578125" style="5"/>
    <col min="14849" max="14849" width="17" style="5" customWidth="1"/>
    <col min="14850" max="14850" width="4.28515625" style="5" customWidth="1"/>
    <col min="14851" max="14851" width="50.5703125" style="5" customWidth="1"/>
    <col min="14852" max="14852" width="15.7109375" style="5" customWidth="1"/>
    <col min="14853" max="14854" width="15.140625" style="5" customWidth="1"/>
    <col min="14855" max="14855" width="15.7109375" style="5" customWidth="1"/>
    <col min="14856" max="14863" width="0" style="5" hidden="1" customWidth="1"/>
    <col min="14864" max="14864" width="15.7109375" style="5" customWidth="1"/>
    <col min="14865" max="14867" width="0" style="5" hidden="1" customWidth="1"/>
    <col min="14868" max="14868" width="15" style="5" customWidth="1"/>
    <col min="14869" max="14876" width="0" style="5" hidden="1" customWidth="1"/>
    <col min="14877" max="14877" width="15.7109375" style="5" customWidth="1"/>
    <col min="14878" max="14880" width="0" style="5" hidden="1" customWidth="1"/>
    <col min="14881" max="14881" width="15.7109375" style="5" customWidth="1"/>
    <col min="14882" max="14889" width="0" style="5" hidden="1" customWidth="1"/>
    <col min="14890" max="14890" width="15.7109375" style="5" customWidth="1"/>
    <col min="14891" max="14893" width="0" style="5" hidden="1" customWidth="1"/>
    <col min="14894" max="14894" width="15.7109375" style="5" customWidth="1"/>
    <col min="14895" max="14902" width="0" style="5" hidden="1" customWidth="1"/>
    <col min="14903" max="14903" width="15.7109375" style="5" customWidth="1"/>
    <col min="14904" max="14906" width="0" style="5" hidden="1" customWidth="1"/>
    <col min="14907" max="14907" width="15.7109375" style="5" customWidth="1"/>
    <col min="14908" max="14914" width="10.42578125" style="5" customWidth="1"/>
    <col min="14915" max="15104" width="11.42578125" style="5"/>
    <col min="15105" max="15105" width="17" style="5" customWidth="1"/>
    <col min="15106" max="15106" width="4.28515625" style="5" customWidth="1"/>
    <col min="15107" max="15107" width="50.5703125" style="5" customWidth="1"/>
    <col min="15108" max="15108" width="15.7109375" style="5" customWidth="1"/>
    <col min="15109" max="15110" width="15.140625" style="5" customWidth="1"/>
    <col min="15111" max="15111" width="15.7109375" style="5" customWidth="1"/>
    <col min="15112" max="15119" width="0" style="5" hidden="1" customWidth="1"/>
    <col min="15120" max="15120" width="15.7109375" style="5" customWidth="1"/>
    <col min="15121" max="15123" width="0" style="5" hidden="1" customWidth="1"/>
    <col min="15124" max="15124" width="15" style="5" customWidth="1"/>
    <col min="15125" max="15132" width="0" style="5" hidden="1" customWidth="1"/>
    <col min="15133" max="15133" width="15.7109375" style="5" customWidth="1"/>
    <col min="15134" max="15136" width="0" style="5" hidden="1" customWidth="1"/>
    <col min="15137" max="15137" width="15.7109375" style="5" customWidth="1"/>
    <col min="15138" max="15145" width="0" style="5" hidden="1" customWidth="1"/>
    <col min="15146" max="15146" width="15.7109375" style="5" customWidth="1"/>
    <col min="15147" max="15149" width="0" style="5" hidden="1" customWidth="1"/>
    <col min="15150" max="15150" width="15.7109375" style="5" customWidth="1"/>
    <col min="15151" max="15158" width="0" style="5" hidden="1" customWidth="1"/>
    <col min="15159" max="15159" width="15.7109375" style="5" customWidth="1"/>
    <col min="15160" max="15162" width="0" style="5" hidden="1" customWidth="1"/>
    <col min="15163" max="15163" width="15.7109375" style="5" customWidth="1"/>
    <col min="15164" max="15170" width="10.42578125" style="5" customWidth="1"/>
    <col min="15171" max="15360" width="11.42578125" style="5"/>
    <col min="15361" max="15361" width="17" style="5" customWidth="1"/>
    <col min="15362" max="15362" width="4.28515625" style="5" customWidth="1"/>
    <col min="15363" max="15363" width="50.5703125" style="5" customWidth="1"/>
    <col min="15364" max="15364" width="15.7109375" style="5" customWidth="1"/>
    <col min="15365" max="15366" width="15.140625" style="5" customWidth="1"/>
    <col min="15367" max="15367" width="15.7109375" style="5" customWidth="1"/>
    <col min="15368" max="15375" width="0" style="5" hidden="1" customWidth="1"/>
    <col min="15376" max="15376" width="15.7109375" style="5" customWidth="1"/>
    <col min="15377" max="15379" width="0" style="5" hidden="1" customWidth="1"/>
    <col min="15380" max="15380" width="15" style="5" customWidth="1"/>
    <col min="15381" max="15388" width="0" style="5" hidden="1" customWidth="1"/>
    <col min="15389" max="15389" width="15.7109375" style="5" customWidth="1"/>
    <col min="15390" max="15392" width="0" style="5" hidden="1" customWidth="1"/>
    <col min="15393" max="15393" width="15.7109375" style="5" customWidth="1"/>
    <col min="15394" max="15401" width="0" style="5" hidden="1" customWidth="1"/>
    <col min="15402" max="15402" width="15.7109375" style="5" customWidth="1"/>
    <col min="15403" max="15405" width="0" style="5" hidden="1" customWidth="1"/>
    <col min="15406" max="15406" width="15.7109375" style="5" customWidth="1"/>
    <col min="15407" max="15414" width="0" style="5" hidden="1" customWidth="1"/>
    <col min="15415" max="15415" width="15.7109375" style="5" customWidth="1"/>
    <col min="15416" max="15418" width="0" style="5" hidden="1" customWidth="1"/>
    <col min="15419" max="15419" width="15.7109375" style="5" customWidth="1"/>
    <col min="15420" max="15426" width="10.42578125" style="5" customWidth="1"/>
    <col min="15427" max="15616" width="11.42578125" style="5"/>
    <col min="15617" max="15617" width="17" style="5" customWidth="1"/>
    <col min="15618" max="15618" width="4.28515625" style="5" customWidth="1"/>
    <col min="15619" max="15619" width="50.5703125" style="5" customWidth="1"/>
    <col min="15620" max="15620" width="15.7109375" style="5" customWidth="1"/>
    <col min="15621" max="15622" width="15.140625" style="5" customWidth="1"/>
    <col min="15623" max="15623" width="15.7109375" style="5" customWidth="1"/>
    <col min="15624" max="15631" width="0" style="5" hidden="1" customWidth="1"/>
    <col min="15632" max="15632" width="15.7109375" style="5" customWidth="1"/>
    <col min="15633" max="15635" width="0" style="5" hidden="1" customWidth="1"/>
    <col min="15636" max="15636" width="15" style="5" customWidth="1"/>
    <col min="15637" max="15644" width="0" style="5" hidden="1" customWidth="1"/>
    <col min="15645" max="15645" width="15.7109375" style="5" customWidth="1"/>
    <col min="15646" max="15648" width="0" style="5" hidden="1" customWidth="1"/>
    <col min="15649" max="15649" width="15.7109375" style="5" customWidth="1"/>
    <col min="15650" max="15657" width="0" style="5" hidden="1" customWidth="1"/>
    <col min="15658" max="15658" width="15.7109375" style="5" customWidth="1"/>
    <col min="15659" max="15661" width="0" style="5" hidden="1" customWidth="1"/>
    <col min="15662" max="15662" width="15.7109375" style="5" customWidth="1"/>
    <col min="15663" max="15670" width="0" style="5" hidden="1" customWidth="1"/>
    <col min="15671" max="15671" width="15.7109375" style="5" customWidth="1"/>
    <col min="15672" max="15674" width="0" style="5" hidden="1" customWidth="1"/>
    <col min="15675" max="15675" width="15.7109375" style="5" customWidth="1"/>
    <col min="15676" max="15682" width="10.42578125" style="5" customWidth="1"/>
    <col min="15683" max="15872" width="11.42578125" style="5"/>
    <col min="15873" max="15873" width="17" style="5" customWidth="1"/>
    <col min="15874" max="15874" width="4.28515625" style="5" customWidth="1"/>
    <col min="15875" max="15875" width="50.5703125" style="5" customWidth="1"/>
    <col min="15876" max="15876" width="15.7109375" style="5" customWidth="1"/>
    <col min="15877" max="15878" width="15.140625" style="5" customWidth="1"/>
    <col min="15879" max="15879" width="15.7109375" style="5" customWidth="1"/>
    <col min="15880" max="15887" width="0" style="5" hidden="1" customWidth="1"/>
    <col min="15888" max="15888" width="15.7109375" style="5" customWidth="1"/>
    <col min="15889" max="15891" width="0" style="5" hidden="1" customWidth="1"/>
    <col min="15892" max="15892" width="15" style="5" customWidth="1"/>
    <col min="15893" max="15900" width="0" style="5" hidden="1" customWidth="1"/>
    <col min="15901" max="15901" width="15.7109375" style="5" customWidth="1"/>
    <col min="15902" max="15904" width="0" style="5" hidden="1" customWidth="1"/>
    <col min="15905" max="15905" width="15.7109375" style="5" customWidth="1"/>
    <col min="15906" max="15913" width="0" style="5" hidden="1" customWidth="1"/>
    <col min="15914" max="15914" width="15.7109375" style="5" customWidth="1"/>
    <col min="15915" max="15917" width="0" style="5" hidden="1" customWidth="1"/>
    <col min="15918" max="15918" width="15.7109375" style="5" customWidth="1"/>
    <col min="15919" max="15926" width="0" style="5" hidden="1" customWidth="1"/>
    <col min="15927" max="15927" width="15.7109375" style="5" customWidth="1"/>
    <col min="15928" max="15930" width="0" style="5" hidden="1" customWidth="1"/>
    <col min="15931" max="15931" width="15.7109375" style="5" customWidth="1"/>
    <col min="15932" max="15938" width="10.42578125" style="5" customWidth="1"/>
    <col min="15939" max="16128" width="11.42578125" style="5"/>
    <col min="16129" max="16129" width="17" style="5" customWidth="1"/>
    <col min="16130" max="16130" width="4.28515625" style="5" customWidth="1"/>
    <col min="16131" max="16131" width="50.5703125" style="5" customWidth="1"/>
    <col min="16132" max="16132" width="15.7109375" style="5" customWidth="1"/>
    <col min="16133" max="16134" width="15.140625" style="5" customWidth="1"/>
    <col min="16135" max="16135" width="15.7109375" style="5" customWidth="1"/>
    <col min="16136" max="16143" width="0" style="5" hidden="1" customWidth="1"/>
    <col min="16144" max="16144" width="15.7109375" style="5" customWidth="1"/>
    <col min="16145" max="16147" width="0" style="5" hidden="1" customWidth="1"/>
    <col min="16148" max="16148" width="15" style="5" customWidth="1"/>
    <col min="16149" max="16156" width="0" style="5" hidden="1" customWidth="1"/>
    <col min="16157" max="16157" width="15.7109375" style="5" customWidth="1"/>
    <col min="16158" max="16160" width="0" style="5" hidden="1" customWidth="1"/>
    <col min="16161" max="16161" width="15.7109375" style="5" customWidth="1"/>
    <col min="16162" max="16169" width="0" style="5" hidden="1" customWidth="1"/>
    <col min="16170" max="16170" width="15.7109375" style="5" customWidth="1"/>
    <col min="16171" max="16173" width="0" style="5" hidden="1" customWidth="1"/>
    <col min="16174" max="16174" width="15.7109375" style="5" customWidth="1"/>
    <col min="16175" max="16182" width="0" style="5" hidden="1" customWidth="1"/>
    <col min="16183" max="16183" width="15.7109375" style="5" customWidth="1"/>
    <col min="16184" max="16186" width="0" style="5" hidden="1" customWidth="1"/>
    <col min="16187" max="16187" width="15.7109375" style="5" customWidth="1"/>
    <col min="16188" max="16194" width="10.42578125" style="5" customWidth="1"/>
    <col min="16195" max="16384" width="11.42578125" style="5"/>
  </cols>
  <sheetData>
    <row r="1" spans="1:61" ht="21.75" customHeight="1" x14ac:dyDescent="0.35">
      <c r="A1" s="1"/>
      <c r="B1" s="2"/>
      <c r="C1" s="3"/>
      <c r="D1" s="208" t="s">
        <v>0</v>
      </c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  <c r="AU1" s="209"/>
      <c r="AV1" s="209"/>
      <c r="AW1" s="209"/>
      <c r="AX1" s="209"/>
      <c r="AY1" s="209"/>
      <c r="AZ1" s="209"/>
      <c r="BA1" s="209"/>
      <c r="BB1" s="209"/>
      <c r="BC1" s="209"/>
      <c r="BD1" s="209"/>
      <c r="BE1" s="210"/>
      <c r="BF1" s="211" t="s">
        <v>1</v>
      </c>
      <c r="BG1" s="212"/>
    </row>
    <row r="2" spans="1:61" ht="21.75" customHeight="1" x14ac:dyDescent="0.2">
      <c r="A2" s="6"/>
      <c r="B2" s="7"/>
      <c r="C2" s="8"/>
      <c r="D2" s="213" t="s">
        <v>2</v>
      </c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O2" s="214"/>
      <c r="AP2" s="214"/>
      <c r="AQ2" s="214"/>
      <c r="AR2" s="214"/>
      <c r="AS2" s="214"/>
      <c r="AT2" s="214"/>
      <c r="AU2" s="214"/>
      <c r="AV2" s="214"/>
      <c r="AW2" s="214"/>
      <c r="AX2" s="214"/>
      <c r="AY2" s="214"/>
      <c r="AZ2" s="214"/>
      <c r="BA2" s="214"/>
      <c r="BB2" s="214"/>
      <c r="BC2" s="214"/>
      <c r="BD2" s="214"/>
      <c r="BE2" s="215"/>
      <c r="BF2" s="216" t="s">
        <v>3</v>
      </c>
      <c r="BG2" s="217"/>
    </row>
    <row r="3" spans="1:61" ht="21.75" customHeight="1" thickBot="1" x14ac:dyDescent="0.25">
      <c r="A3" s="9"/>
      <c r="B3" s="10"/>
      <c r="C3" s="11"/>
      <c r="D3" s="213" t="s">
        <v>4</v>
      </c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14"/>
      <c r="S3" s="214"/>
      <c r="T3" s="214"/>
      <c r="U3" s="214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14"/>
      <c r="AG3" s="214"/>
      <c r="AH3" s="214"/>
      <c r="AI3" s="214"/>
      <c r="AJ3" s="214"/>
      <c r="AK3" s="214"/>
      <c r="AL3" s="214"/>
      <c r="AM3" s="214"/>
      <c r="AN3" s="214"/>
      <c r="AO3" s="214"/>
      <c r="AP3" s="214"/>
      <c r="AQ3" s="214"/>
      <c r="AR3" s="214"/>
      <c r="AS3" s="214"/>
      <c r="AT3" s="214"/>
      <c r="AU3" s="214"/>
      <c r="AV3" s="214"/>
      <c r="AW3" s="214"/>
      <c r="AX3" s="214"/>
      <c r="AY3" s="214"/>
      <c r="AZ3" s="214"/>
      <c r="BA3" s="214"/>
      <c r="BB3" s="214"/>
      <c r="BC3" s="214"/>
      <c r="BD3" s="214"/>
      <c r="BE3" s="215"/>
      <c r="BF3" s="218"/>
      <c r="BG3" s="219"/>
    </row>
    <row r="4" spans="1:61" ht="13.5" thickBot="1" x14ac:dyDescent="0.25">
      <c r="A4" s="12" t="s">
        <v>5</v>
      </c>
      <c r="AU4" s="13"/>
      <c r="AV4" s="7"/>
      <c r="AW4" s="7"/>
      <c r="AX4" s="7"/>
      <c r="AY4" s="7"/>
      <c r="AZ4" s="7"/>
      <c r="BA4" s="7"/>
      <c r="BB4" s="7"/>
      <c r="BC4" s="7"/>
      <c r="BD4" s="7"/>
      <c r="BE4" s="7"/>
      <c r="BF4" s="200" t="s">
        <v>6</v>
      </c>
      <c r="BG4" s="201"/>
    </row>
    <row r="5" spans="1:61" ht="13.5" thickBot="1" x14ac:dyDescent="0.25">
      <c r="A5" s="12" t="s">
        <v>7</v>
      </c>
      <c r="D5" s="202" t="s">
        <v>8</v>
      </c>
      <c r="E5" s="203"/>
      <c r="F5" s="203"/>
      <c r="G5" s="204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205"/>
      <c r="BG5" s="206"/>
    </row>
    <row r="6" spans="1:61" s="4" customFormat="1" ht="21.75" customHeight="1" x14ac:dyDescent="0.2">
      <c r="A6" s="14" t="s">
        <v>9</v>
      </c>
      <c r="B6" s="14" t="s">
        <v>10</v>
      </c>
      <c r="C6" s="15" t="s">
        <v>11</v>
      </c>
      <c r="D6" s="14" t="s">
        <v>12</v>
      </c>
      <c r="E6" s="14" t="s">
        <v>13</v>
      </c>
      <c r="F6" s="14" t="s">
        <v>14</v>
      </c>
      <c r="G6" s="14" t="s">
        <v>15</v>
      </c>
      <c r="H6" s="14" t="s">
        <v>16</v>
      </c>
      <c r="I6" s="14" t="s">
        <v>17</v>
      </c>
      <c r="J6" s="14" t="s">
        <v>18</v>
      </c>
      <c r="K6" s="14" t="s">
        <v>19</v>
      </c>
      <c r="L6" s="14" t="s">
        <v>20</v>
      </c>
      <c r="M6" s="14" t="s">
        <v>21</v>
      </c>
      <c r="N6" s="14" t="s">
        <v>22</v>
      </c>
      <c r="O6" s="14" t="s">
        <v>23</v>
      </c>
      <c r="P6" s="14" t="s">
        <v>24</v>
      </c>
      <c r="Q6" s="14" t="s">
        <v>25</v>
      </c>
      <c r="R6" s="14" t="s">
        <v>26</v>
      </c>
      <c r="S6" s="14" t="s">
        <v>27</v>
      </c>
      <c r="T6" s="14" t="s">
        <v>28</v>
      </c>
      <c r="U6" s="14" t="s">
        <v>29</v>
      </c>
      <c r="V6" s="14" t="s">
        <v>30</v>
      </c>
      <c r="W6" s="14" t="s">
        <v>31</v>
      </c>
      <c r="X6" s="14" t="s">
        <v>32</v>
      </c>
      <c r="Y6" s="14" t="s">
        <v>33</v>
      </c>
      <c r="Z6" s="14" t="s">
        <v>34</v>
      </c>
      <c r="AA6" s="14" t="s">
        <v>35</v>
      </c>
      <c r="AB6" s="14" t="s">
        <v>36</v>
      </c>
      <c r="AC6" s="14" t="s">
        <v>37</v>
      </c>
      <c r="AD6" s="14" t="s">
        <v>38</v>
      </c>
      <c r="AE6" s="14" t="s">
        <v>39</v>
      </c>
      <c r="AF6" s="14" t="s">
        <v>40</v>
      </c>
      <c r="AG6" s="14" t="s">
        <v>41</v>
      </c>
      <c r="AH6" s="14" t="s">
        <v>42</v>
      </c>
      <c r="AI6" s="14" t="s">
        <v>43</v>
      </c>
      <c r="AJ6" s="14" t="s">
        <v>44</v>
      </c>
      <c r="AK6" s="14" t="s">
        <v>45</v>
      </c>
      <c r="AL6" s="14" t="s">
        <v>46</v>
      </c>
      <c r="AM6" s="14" t="s">
        <v>47</v>
      </c>
      <c r="AN6" s="14" t="s">
        <v>48</v>
      </c>
      <c r="AO6" s="14" t="s">
        <v>49</v>
      </c>
      <c r="AP6" s="14" t="s">
        <v>50</v>
      </c>
      <c r="AQ6" s="14" t="s">
        <v>51</v>
      </c>
      <c r="AR6" s="14" t="s">
        <v>52</v>
      </c>
      <c r="AS6" s="14" t="s">
        <v>53</v>
      </c>
      <c r="AT6" s="14" t="s">
        <v>54</v>
      </c>
      <c r="AU6" s="14" t="s">
        <v>55</v>
      </c>
      <c r="AV6" s="14" t="s">
        <v>56</v>
      </c>
      <c r="AW6" s="14" t="s">
        <v>57</v>
      </c>
      <c r="AX6" s="14" t="s">
        <v>58</v>
      </c>
      <c r="AY6" s="14" t="s">
        <v>59</v>
      </c>
      <c r="AZ6" s="14" t="s">
        <v>60</v>
      </c>
      <c r="BA6" s="14" t="s">
        <v>61</v>
      </c>
      <c r="BB6" s="14" t="s">
        <v>62</v>
      </c>
      <c r="BC6" s="14" t="s">
        <v>63</v>
      </c>
      <c r="BD6" s="14" t="s">
        <v>64</v>
      </c>
      <c r="BE6" s="14" t="s">
        <v>65</v>
      </c>
      <c r="BF6" s="14" t="s">
        <v>66</v>
      </c>
      <c r="BG6" s="14" t="s">
        <v>67</v>
      </c>
      <c r="BH6" s="16"/>
    </row>
    <row r="7" spans="1:61" ht="17.25" customHeight="1" x14ac:dyDescent="0.2">
      <c r="A7" s="17" t="s">
        <v>68</v>
      </c>
      <c r="B7" s="18"/>
      <c r="C7" s="17" t="s">
        <v>69</v>
      </c>
      <c r="D7" s="17">
        <f>+D8+D23+D27</f>
        <v>1847000000</v>
      </c>
      <c r="E7" s="17">
        <f>+E8+E23+E27</f>
        <v>64853332</v>
      </c>
      <c r="F7" s="17">
        <f>+F8+F23+F27</f>
        <v>94853332</v>
      </c>
      <c r="G7" s="17">
        <f>+G8+G23+G27</f>
        <v>1847000000</v>
      </c>
      <c r="H7" s="17">
        <f>+H8+H23+H27</f>
        <v>870616892.33000004</v>
      </c>
      <c r="I7" s="17">
        <f t="shared" ref="I7:BE7" si="0">+I8+I23+I27</f>
        <v>8000000</v>
      </c>
      <c r="J7" s="17">
        <f t="shared" si="0"/>
        <v>11692797.280000001</v>
      </c>
      <c r="K7" s="17">
        <f t="shared" si="0"/>
        <v>0</v>
      </c>
      <c r="L7" s="17">
        <f t="shared" si="0"/>
        <v>-8000000</v>
      </c>
      <c r="M7" s="17">
        <f t="shared" si="0"/>
        <v>0</v>
      </c>
      <c r="N7" s="17">
        <f t="shared" si="0"/>
        <v>9464.7099999999991</v>
      </c>
      <c r="O7" s="17">
        <f t="shared" si="0"/>
        <v>0</v>
      </c>
      <c r="P7" s="17">
        <f t="shared" si="0"/>
        <v>53044499.670000002</v>
      </c>
      <c r="Q7" s="17">
        <f t="shared" si="0"/>
        <v>0</v>
      </c>
      <c r="R7" s="17">
        <f t="shared" si="0"/>
        <v>0</v>
      </c>
      <c r="S7" s="17">
        <f t="shared" si="0"/>
        <v>0</v>
      </c>
      <c r="T7" s="17">
        <f t="shared" si="0"/>
        <v>935363653.99000001</v>
      </c>
      <c r="U7" s="17">
        <f t="shared" si="0"/>
        <v>870616892.33000004</v>
      </c>
      <c r="V7" s="17">
        <f t="shared" si="0"/>
        <v>0</v>
      </c>
      <c r="W7" s="17">
        <f t="shared" si="0"/>
        <v>1695164.2800000003</v>
      </c>
      <c r="X7" s="17">
        <f t="shared" si="0"/>
        <v>70</v>
      </c>
      <c r="Y7" s="17">
        <f t="shared" si="0"/>
        <v>197</v>
      </c>
      <c r="Z7" s="17">
        <f t="shared" si="0"/>
        <v>69</v>
      </c>
      <c r="AA7" s="17">
        <f t="shared" si="0"/>
        <v>9659.7099999999991</v>
      </c>
      <c r="AB7" s="17">
        <f t="shared" si="0"/>
        <v>69</v>
      </c>
      <c r="AC7" s="17">
        <f t="shared" si="0"/>
        <v>12194.67</v>
      </c>
      <c r="AD7" s="17">
        <f t="shared" si="0"/>
        <v>0</v>
      </c>
      <c r="AE7" s="17">
        <f t="shared" si="0"/>
        <v>0</v>
      </c>
      <c r="AF7" s="17">
        <f t="shared" si="0"/>
        <v>0</v>
      </c>
      <c r="AG7" s="17">
        <f t="shared" si="0"/>
        <v>872334315.99000001</v>
      </c>
      <c r="AH7" s="17">
        <f t="shared" si="0"/>
        <v>72162380.769999996</v>
      </c>
      <c r="AI7" s="17">
        <f t="shared" si="0"/>
        <v>38108733.329999998</v>
      </c>
      <c r="AJ7" s="17">
        <f t="shared" si="0"/>
        <v>93042982.060000002</v>
      </c>
      <c r="AK7" s="17">
        <f t="shared" si="0"/>
        <v>92939078.680000007</v>
      </c>
      <c r="AL7" s="17">
        <f t="shared" si="0"/>
        <v>89562728.010000005</v>
      </c>
      <c r="AM7" s="17">
        <f t="shared" si="0"/>
        <v>79268613</v>
      </c>
      <c r="AN7" s="17">
        <f t="shared" si="0"/>
        <v>110159376.48</v>
      </c>
      <c r="AO7" s="17">
        <f t="shared" si="0"/>
        <v>86948749.389999986</v>
      </c>
      <c r="AP7" s="17">
        <f t="shared" si="0"/>
        <v>71031551.780000001</v>
      </c>
      <c r="AQ7" s="17">
        <f t="shared" si="0"/>
        <v>0</v>
      </c>
      <c r="AR7" s="17">
        <f t="shared" si="0"/>
        <v>0</v>
      </c>
      <c r="AS7" s="17">
        <f t="shared" si="0"/>
        <v>0</v>
      </c>
      <c r="AT7" s="17">
        <f t="shared" si="0"/>
        <v>733224193.5</v>
      </c>
      <c r="AU7" s="17">
        <f t="shared" si="0"/>
        <v>72162380.769999996</v>
      </c>
      <c r="AV7" s="17">
        <f t="shared" si="0"/>
        <v>38108733.329999998</v>
      </c>
      <c r="AW7" s="17">
        <f t="shared" si="0"/>
        <v>93042982.060000002</v>
      </c>
      <c r="AX7" s="17">
        <f t="shared" si="0"/>
        <v>92939078.680000007</v>
      </c>
      <c r="AY7" s="17">
        <f t="shared" si="0"/>
        <v>89562728.010000005</v>
      </c>
      <c r="AZ7" s="17">
        <f t="shared" si="0"/>
        <v>79268613</v>
      </c>
      <c r="BA7" s="17">
        <f t="shared" si="0"/>
        <v>110159376.48</v>
      </c>
      <c r="BB7" s="17">
        <f t="shared" si="0"/>
        <v>86948749.389999986</v>
      </c>
      <c r="BC7" s="17">
        <f t="shared" si="0"/>
        <v>71031551.780000001</v>
      </c>
      <c r="BD7" s="17">
        <f t="shared" si="0"/>
        <v>0</v>
      </c>
      <c r="BE7" s="17">
        <f t="shared" si="0"/>
        <v>0</v>
      </c>
      <c r="BF7" s="17">
        <f>+BF8+BF23+BF27</f>
        <v>0</v>
      </c>
      <c r="BG7" s="17">
        <f>+BG8+BG23+BG27</f>
        <v>733224193.5</v>
      </c>
      <c r="BH7" s="19"/>
    </row>
    <row r="8" spans="1:61" s="7" customFormat="1" ht="17.25" customHeight="1" x14ac:dyDescent="0.2">
      <c r="A8" s="17" t="s">
        <v>70</v>
      </c>
      <c r="B8" s="18"/>
      <c r="C8" s="17" t="s">
        <v>71</v>
      </c>
      <c r="D8" s="17">
        <f>+D9</f>
        <v>1775000000</v>
      </c>
      <c r="E8" s="17">
        <f>+E9</f>
        <v>64853332</v>
      </c>
      <c r="F8" s="17">
        <f>+F9</f>
        <v>64853332</v>
      </c>
      <c r="G8" s="17">
        <f>+G9</f>
        <v>1775000000</v>
      </c>
      <c r="H8" s="17">
        <f>+H9</f>
        <v>870616892.33000004</v>
      </c>
      <c r="I8" s="17">
        <f t="shared" ref="I8:BG8" si="1">+I9</f>
        <v>8000000</v>
      </c>
      <c r="J8" s="17">
        <f t="shared" si="1"/>
        <v>11692797.280000001</v>
      </c>
      <c r="K8" s="17">
        <f t="shared" si="1"/>
        <v>0</v>
      </c>
      <c r="L8" s="17">
        <f t="shared" si="1"/>
        <v>-8000000</v>
      </c>
      <c r="M8" s="17">
        <f t="shared" si="1"/>
        <v>0</v>
      </c>
      <c r="N8" s="17">
        <f t="shared" si="1"/>
        <v>9464.7099999999991</v>
      </c>
      <c r="O8" s="17">
        <f t="shared" si="1"/>
        <v>0</v>
      </c>
      <c r="P8" s="17">
        <f t="shared" si="1"/>
        <v>53044499.670000002</v>
      </c>
      <c r="Q8" s="17">
        <f t="shared" si="1"/>
        <v>0</v>
      </c>
      <c r="R8" s="17">
        <f t="shared" si="1"/>
        <v>0</v>
      </c>
      <c r="S8" s="17">
        <f t="shared" si="1"/>
        <v>0</v>
      </c>
      <c r="T8" s="17">
        <f t="shared" si="1"/>
        <v>935363653.99000001</v>
      </c>
      <c r="U8" s="17">
        <f t="shared" si="1"/>
        <v>870616892.33000004</v>
      </c>
      <c r="V8" s="17">
        <f t="shared" si="1"/>
        <v>0</v>
      </c>
      <c r="W8" s="17">
        <f t="shared" si="1"/>
        <v>1695164.2800000003</v>
      </c>
      <c r="X8" s="17">
        <f t="shared" si="1"/>
        <v>70</v>
      </c>
      <c r="Y8" s="17">
        <f t="shared" si="1"/>
        <v>197</v>
      </c>
      <c r="Z8" s="17">
        <f t="shared" si="1"/>
        <v>69</v>
      </c>
      <c r="AA8" s="17">
        <f t="shared" si="1"/>
        <v>9659.7099999999991</v>
      </c>
      <c r="AB8" s="17">
        <f t="shared" si="1"/>
        <v>69</v>
      </c>
      <c r="AC8" s="17">
        <f t="shared" si="1"/>
        <v>12194.67</v>
      </c>
      <c r="AD8" s="17">
        <f t="shared" si="1"/>
        <v>0</v>
      </c>
      <c r="AE8" s="17">
        <f t="shared" si="1"/>
        <v>0</v>
      </c>
      <c r="AF8" s="17">
        <f t="shared" si="1"/>
        <v>0</v>
      </c>
      <c r="AG8" s="17">
        <f t="shared" si="1"/>
        <v>872334315.99000001</v>
      </c>
      <c r="AH8" s="17">
        <f t="shared" si="1"/>
        <v>72162380.769999996</v>
      </c>
      <c r="AI8" s="17">
        <f t="shared" si="1"/>
        <v>38108733.329999998</v>
      </c>
      <c r="AJ8" s="17">
        <f t="shared" si="1"/>
        <v>93042982.060000002</v>
      </c>
      <c r="AK8" s="17">
        <f t="shared" si="1"/>
        <v>92939078.680000007</v>
      </c>
      <c r="AL8" s="17">
        <f t="shared" si="1"/>
        <v>89562728.010000005</v>
      </c>
      <c r="AM8" s="17">
        <f t="shared" si="1"/>
        <v>79268613</v>
      </c>
      <c r="AN8" s="17">
        <f t="shared" si="1"/>
        <v>110159376.48</v>
      </c>
      <c r="AO8" s="17">
        <f t="shared" si="1"/>
        <v>86948749.389999986</v>
      </c>
      <c r="AP8" s="17">
        <f t="shared" si="1"/>
        <v>71031551.780000001</v>
      </c>
      <c r="AQ8" s="17">
        <f t="shared" si="1"/>
        <v>0</v>
      </c>
      <c r="AR8" s="17">
        <f t="shared" si="1"/>
        <v>0</v>
      </c>
      <c r="AS8" s="17">
        <f t="shared" si="1"/>
        <v>0</v>
      </c>
      <c r="AT8" s="17">
        <f t="shared" si="1"/>
        <v>733224193.5</v>
      </c>
      <c r="AU8" s="17">
        <f t="shared" si="1"/>
        <v>72162380.769999996</v>
      </c>
      <c r="AV8" s="17">
        <f t="shared" si="1"/>
        <v>38108733.329999998</v>
      </c>
      <c r="AW8" s="17">
        <f t="shared" si="1"/>
        <v>93042982.060000002</v>
      </c>
      <c r="AX8" s="17">
        <f t="shared" si="1"/>
        <v>92939078.680000007</v>
      </c>
      <c r="AY8" s="17">
        <f t="shared" si="1"/>
        <v>89562728.010000005</v>
      </c>
      <c r="AZ8" s="17">
        <f t="shared" si="1"/>
        <v>79268613</v>
      </c>
      <c r="BA8" s="17">
        <f t="shared" si="1"/>
        <v>110159376.48</v>
      </c>
      <c r="BB8" s="17">
        <f t="shared" si="1"/>
        <v>86948749.389999986</v>
      </c>
      <c r="BC8" s="17">
        <f t="shared" si="1"/>
        <v>71031551.780000001</v>
      </c>
      <c r="BD8" s="17">
        <f t="shared" si="1"/>
        <v>0</v>
      </c>
      <c r="BE8" s="17">
        <f t="shared" si="1"/>
        <v>0</v>
      </c>
      <c r="BF8" s="17">
        <f t="shared" si="1"/>
        <v>0</v>
      </c>
      <c r="BG8" s="17">
        <f t="shared" si="1"/>
        <v>733224193.5</v>
      </c>
      <c r="BH8" s="19"/>
      <c r="BI8" s="4"/>
    </row>
    <row r="9" spans="1:61" s="23" customFormat="1" ht="17.25" customHeight="1" x14ac:dyDescent="0.2">
      <c r="A9" s="20" t="s">
        <v>72</v>
      </c>
      <c r="B9" s="21"/>
      <c r="C9" s="20" t="s">
        <v>73</v>
      </c>
      <c r="D9" s="20">
        <f>+D10+D13</f>
        <v>1775000000</v>
      </c>
      <c r="E9" s="20">
        <f>+E10+E13</f>
        <v>64853332</v>
      </c>
      <c r="F9" s="20">
        <f>+F10+F13</f>
        <v>64853332</v>
      </c>
      <c r="G9" s="20">
        <f>+G10+G13</f>
        <v>1775000000</v>
      </c>
      <c r="H9" s="20">
        <f>+H10+H13</f>
        <v>870616892.33000004</v>
      </c>
      <c r="I9" s="20">
        <f t="shared" ref="I9:BG9" si="2">+I10+I13</f>
        <v>8000000</v>
      </c>
      <c r="J9" s="20">
        <f t="shared" si="2"/>
        <v>11692797.280000001</v>
      </c>
      <c r="K9" s="20">
        <f t="shared" si="2"/>
        <v>0</v>
      </c>
      <c r="L9" s="20">
        <f t="shared" si="2"/>
        <v>-8000000</v>
      </c>
      <c r="M9" s="20">
        <f t="shared" si="2"/>
        <v>0</v>
      </c>
      <c r="N9" s="20">
        <f t="shared" si="2"/>
        <v>9464.7099999999991</v>
      </c>
      <c r="O9" s="20">
        <f t="shared" si="2"/>
        <v>0</v>
      </c>
      <c r="P9" s="20">
        <f t="shared" si="2"/>
        <v>53044499.670000002</v>
      </c>
      <c r="Q9" s="20">
        <f t="shared" si="2"/>
        <v>0</v>
      </c>
      <c r="R9" s="20">
        <f t="shared" si="2"/>
        <v>0</v>
      </c>
      <c r="S9" s="20">
        <f t="shared" si="2"/>
        <v>0</v>
      </c>
      <c r="T9" s="20">
        <f t="shared" si="2"/>
        <v>935363653.99000001</v>
      </c>
      <c r="U9" s="20">
        <f t="shared" si="2"/>
        <v>870616892.33000004</v>
      </c>
      <c r="V9" s="20">
        <f t="shared" si="2"/>
        <v>0</v>
      </c>
      <c r="W9" s="20">
        <f t="shared" si="2"/>
        <v>1695164.2800000003</v>
      </c>
      <c r="X9" s="20">
        <f t="shared" si="2"/>
        <v>70</v>
      </c>
      <c r="Y9" s="20">
        <f t="shared" si="2"/>
        <v>197</v>
      </c>
      <c r="Z9" s="20">
        <f t="shared" si="2"/>
        <v>69</v>
      </c>
      <c r="AA9" s="20">
        <f t="shared" si="2"/>
        <v>9659.7099999999991</v>
      </c>
      <c r="AB9" s="20">
        <f t="shared" si="2"/>
        <v>69</v>
      </c>
      <c r="AC9" s="20">
        <f t="shared" si="2"/>
        <v>12194.67</v>
      </c>
      <c r="AD9" s="20">
        <f t="shared" si="2"/>
        <v>0</v>
      </c>
      <c r="AE9" s="20">
        <f t="shared" si="2"/>
        <v>0</v>
      </c>
      <c r="AF9" s="20">
        <f t="shared" si="2"/>
        <v>0</v>
      </c>
      <c r="AG9" s="20">
        <f t="shared" si="2"/>
        <v>872334315.99000001</v>
      </c>
      <c r="AH9" s="20">
        <f t="shared" si="2"/>
        <v>72162380.769999996</v>
      </c>
      <c r="AI9" s="20">
        <f t="shared" si="2"/>
        <v>38108733.329999998</v>
      </c>
      <c r="AJ9" s="20">
        <f t="shared" si="2"/>
        <v>93042982.060000002</v>
      </c>
      <c r="AK9" s="20">
        <f t="shared" si="2"/>
        <v>92939078.680000007</v>
      </c>
      <c r="AL9" s="20">
        <f t="shared" si="2"/>
        <v>89562728.010000005</v>
      </c>
      <c r="AM9" s="20">
        <f t="shared" si="2"/>
        <v>79268613</v>
      </c>
      <c r="AN9" s="20">
        <f t="shared" si="2"/>
        <v>110159376.48</v>
      </c>
      <c r="AO9" s="20">
        <f t="shared" si="2"/>
        <v>86948749.389999986</v>
      </c>
      <c r="AP9" s="20">
        <f t="shared" si="2"/>
        <v>71031551.780000001</v>
      </c>
      <c r="AQ9" s="20">
        <f t="shared" si="2"/>
        <v>0</v>
      </c>
      <c r="AR9" s="20">
        <f t="shared" si="2"/>
        <v>0</v>
      </c>
      <c r="AS9" s="20">
        <f t="shared" si="2"/>
        <v>0</v>
      </c>
      <c r="AT9" s="20">
        <f t="shared" si="2"/>
        <v>733224193.5</v>
      </c>
      <c r="AU9" s="20">
        <f t="shared" si="2"/>
        <v>72162380.769999996</v>
      </c>
      <c r="AV9" s="20">
        <f t="shared" si="2"/>
        <v>38108733.329999998</v>
      </c>
      <c r="AW9" s="20">
        <f t="shared" si="2"/>
        <v>93042982.060000002</v>
      </c>
      <c r="AX9" s="20">
        <f t="shared" si="2"/>
        <v>92939078.680000007</v>
      </c>
      <c r="AY9" s="20">
        <f t="shared" si="2"/>
        <v>89562728.010000005</v>
      </c>
      <c r="AZ9" s="20">
        <f t="shared" si="2"/>
        <v>79268613</v>
      </c>
      <c r="BA9" s="20">
        <f t="shared" si="2"/>
        <v>110159376.48</v>
      </c>
      <c r="BB9" s="20">
        <f t="shared" si="2"/>
        <v>86948749.389999986</v>
      </c>
      <c r="BC9" s="20">
        <f t="shared" si="2"/>
        <v>71031551.780000001</v>
      </c>
      <c r="BD9" s="20">
        <f t="shared" si="2"/>
        <v>0</v>
      </c>
      <c r="BE9" s="20">
        <f t="shared" si="2"/>
        <v>0</v>
      </c>
      <c r="BF9" s="20">
        <f t="shared" si="2"/>
        <v>0</v>
      </c>
      <c r="BG9" s="20">
        <f t="shared" si="2"/>
        <v>733224193.5</v>
      </c>
      <c r="BH9" s="19"/>
      <c r="BI9" s="22"/>
    </row>
    <row r="10" spans="1:61" s="23" customFormat="1" ht="17.25" customHeight="1" x14ac:dyDescent="0.2">
      <c r="A10" s="24" t="s">
        <v>74</v>
      </c>
      <c r="B10" s="25"/>
      <c r="C10" s="26" t="s">
        <v>75</v>
      </c>
      <c r="D10" s="24">
        <f>SUM(D12)</f>
        <v>0</v>
      </c>
      <c r="E10" s="24">
        <f t="shared" ref="E10:BG10" si="3">SUM(E12)</f>
        <v>8000000</v>
      </c>
      <c r="F10" s="24">
        <f t="shared" si="3"/>
        <v>0</v>
      </c>
      <c r="G10" s="24">
        <f t="shared" si="3"/>
        <v>8000000</v>
      </c>
      <c r="H10" s="24">
        <f t="shared" si="3"/>
        <v>0</v>
      </c>
      <c r="I10" s="24">
        <f t="shared" si="3"/>
        <v>8000000</v>
      </c>
      <c r="J10" s="24">
        <f t="shared" si="3"/>
        <v>0</v>
      </c>
      <c r="K10" s="24">
        <f t="shared" si="3"/>
        <v>0</v>
      </c>
      <c r="L10" s="24">
        <f t="shared" si="3"/>
        <v>-8000000</v>
      </c>
      <c r="M10" s="24">
        <f t="shared" si="3"/>
        <v>0</v>
      </c>
      <c r="N10" s="24">
        <f t="shared" si="3"/>
        <v>0</v>
      </c>
      <c r="O10" s="24">
        <f t="shared" si="3"/>
        <v>0</v>
      </c>
      <c r="P10" s="24">
        <f t="shared" si="3"/>
        <v>0</v>
      </c>
      <c r="Q10" s="24">
        <f t="shared" si="3"/>
        <v>0</v>
      </c>
      <c r="R10" s="24">
        <f t="shared" si="3"/>
        <v>0</v>
      </c>
      <c r="S10" s="24">
        <f t="shared" si="3"/>
        <v>0</v>
      </c>
      <c r="T10" s="24">
        <f t="shared" si="3"/>
        <v>0</v>
      </c>
      <c r="U10" s="24">
        <f t="shared" si="3"/>
        <v>0</v>
      </c>
      <c r="V10" s="24">
        <f t="shared" si="3"/>
        <v>0</v>
      </c>
      <c r="W10" s="24">
        <f t="shared" si="3"/>
        <v>0</v>
      </c>
      <c r="X10" s="24">
        <f t="shared" si="3"/>
        <v>0</v>
      </c>
      <c r="Y10" s="24">
        <f t="shared" si="3"/>
        <v>0</v>
      </c>
      <c r="Z10" s="24">
        <f t="shared" si="3"/>
        <v>0</v>
      </c>
      <c r="AA10" s="24">
        <f t="shared" si="3"/>
        <v>0</v>
      </c>
      <c r="AB10" s="24">
        <f t="shared" si="3"/>
        <v>0</v>
      </c>
      <c r="AC10" s="24">
        <f t="shared" si="3"/>
        <v>0</v>
      </c>
      <c r="AD10" s="24">
        <f t="shared" si="3"/>
        <v>0</v>
      </c>
      <c r="AE10" s="24">
        <f t="shared" si="3"/>
        <v>0</v>
      </c>
      <c r="AF10" s="24">
        <f t="shared" si="3"/>
        <v>0</v>
      </c>
      <c r="AG10" s="24">
        <f t="shared" si="3"/>
        <v>0</v>
      </c>
      <c r="AH10" s="24">
        <f t="shared" si="3"/>
        <v>0</v>
      </c>
      <c r="AI10" s="24">
        <f t="shared" si="3"/>
        <v>0</v>
      </c>
      <c r="AJ10" s="24">
        <f t="shared" si="3"/>
        <v>0</v>
      </c>
      <c r="AK10" s="24">
        <f t="shared" si="3"/>
        <v>0</v>
      </c>
      <c r="AL10" s="24">
        <f t="shared" si="3"/>
        <v>0</v>
      </c>
      <c r="AM10" s="24">
        <f t="shared" si="3"/>
        <v>0</v>
      </c>
      <c r="AN10" s="24">
        <f t="shared" si="3"/>
        <v>0</v>
      </c>
      <c r="AO10" s="24">
        <f t="shared" si="3"/>
        <v>0</v>
      </c>
      <c r="AP10" s="24">
        <f t="shared" si="3"/>
        <v>0</v>
      </c>
      <c r="AQ10" s="24">
        <f t="shared" si="3"/>
        <v>0</v>
      </c>
      <c r="AR10" s="24">
        <f t="shared" si="3"/>
        <v>0</v>
      </c>
      <c r="AS10" s="24">
        <f t="shared" si="3"/>
        <v>0</v>
      </c>
      <c r="AT10" s="24">
        <f t="shared" si="3"/>
        <v>0</v>
      </c>
      <c r="AU10" s="24">
        <f t="shared" si="3"/>
        <v>0</v>
      </c>
      <c r="AV10" s="24">
        <f t="shared" si="3"/>
        <v>0</v>
      </c>
      <c r="AW10" s="24">
        <f t="shared" si="3"/>
        <v>0</v>
      </c>
      <c r="AX10" s="24">
        <f t="shared" si="3"/>
        <v>0</v>
      </c>
      <c r="AY10" s="24">
        <f t="shared" si="3"/>
        <v>0</v>
      </c>
      <c r="AZ10" s="24">
        <f t="shared" si="3"/>
        <v>0</v>
      </c>
      <c r="BA10" s="24">
        <f t="shared" si="3"/>
        <v>0</v>
      </c>
      <c r="BB10" s="24">
        <f t="shared" si="3"/>
        <v>0</v>
      </c>
      <c r="BC10" s="24">
        <f t="shared" si="3"/>
        <v>0</v>
      </c>
      <c r="BD10" s="24">
        <f t="shared" si="3"/>
        <v>0</v>
      </c>
      <c r="BE10" s="24">
        <f t="shared" si="3"/>
        <v>0</v>
      </c>
      <c r="BF10" s="24">
        <f t="shared" si="3"/>
        <v>0</v>
      </c>
      <c r="BG10" s="24">
        <f t="shared" si="3"/>
        <v>0</v>
      </c>
      <c r="BH10" s="19"/>
      <c r="BI10" s="22"/>
    </row>
    <row r="11" spans="1:61" s="23" customFormat="1" ht="23.25" customHeight="1" x14ac:dyDescent="0.2">
      <c r="A11" s="27" t="s">
        <v>76</v>
      </c>
      <c r="B11" s="28"/>
      <c r="C11" s="29" t="s">
        <v>77</v>
      </c>
      <c r="D11" s="30">
        <f>SUM(D12)</f>
        <v>0</v>
      </c>
      <c r="E11" s="30">
        <f t="shared" ref="E11:BG11" si="4">SUM(E12)</f>
        <v>8000000</v>
      </c>
      <c r="F11" s="30">
        <f t="shared" si="4"/>
        <v>0</v>
      </c>
      <c r="G11" s="30">
        <f t="shared" si="4"/>
        <v>8000000</v>
      </c>
      <c r="H11" s="30">
        <f>SUM(H12)</f>
        <v>0</v>
      </c>
      <c r="I11" s="30">
        <f t="shared" si="4"/>
        <v>8000000</v>
      </c>
      <c r="J11" s="30">
        <f t="shared" si="4"/>
        <v>0</v>
      </c>
      <c r="K11" s="30">
        <f t="shared" si="4"/>
        <v>0</v>
      </c>
      <c r="L11" s="30">
        <f t="shared" si="4"/>
        <v>-8000000</v>
      </c>
      <c r="M11" s="30">
        <f t="shared" si="4"/>
        <v>0</v>
      </c>
      <c r="N11" s="30">
        <f t="shared" si="4"/>
        <v>0</v>
      </c>
      <c r="O11" s="30">
        <f t="shared" si="4"/>
        <v>0</v>
      </c>
      <c r="P11" s="30">
        <f t="shared" si="4"/>
        <v>0</v>
      </c>
      <c r="Q11" s="30">
        <f t="shared" si="4"/>
        <v>0</v>
      </c>
      <c r="R11" s="30">
        <f t="shared" si="4"/>
        <v>0</v>
      </c>
      <c r="S11" s="30">
        <f t="shared" si="4"/>
        <v>0</v>
      </c>
      <c r="T11" s="30">
        <f t="shared" si="4"/>
        <v>0</v>
      </c>
      <c r="U11" s="30">
        <f t="shared" si="4"/>
        <v>0</v>
      </c>
      <c r="V11" s="30">
        <f t="shared" si="4"/>
        <v>0</v>
      </c>
      <c r="W11" s="30">
        <f t="shared" si="4"/>
        <v>0</v>
      </c>
      <c r="X11" s="30">
        <f t="shared" si="4"/>
        <v>0</v>
      </c>
      <c r="Y11" s="30">
        <f t="shared" si="4"/>
        <v>0</v>
      </c>
      <c r="Z11" s="30">
        <f t="shared" si="4"/>
        <v>0</v>
      </c>
      <c r="AA11" s="30">
        <f t="shared" si="4"/>
        <v>0</v>
      </c>
      <c r="AB11" s="30">
        <f t="shared" si="4"/>
        <v>0</v>
      </c>
      <c r="AC11" s="30">
        <f t="shared" si="4"/>
        <v>0</v>
      </c>
      <c r="AD11" s="30">
        <f t="shared" si="4"/>
        <v>0</v>
      </c>
      <c r="AE11" s="30">
        <f t="shared" si="4"/>
        <v>0</v>
      </c>
      <c r="AF11" s="30">
        <f t="shared" si="4"/>
        <v>0</v>
      </c>
      <c r="AG11" s="30">
        <f t="shared" si="4"/>
        <v>0</v>
      </c>
      <c r="AH11" s="30">
        <f t="shared" si="4"/>
        <v>0</v>
      </c>
      <c r="AI11" s="30">
        <f t="shared" si="4"/>
        <v>0</v>
      </c>
      <c r="AJ11" s="30">
        <f t="shared" si="4"/>
        <v>0</v>
      </c>
      <c r="AK11" s="30">
        <f t="shared" si="4"/>
        <v>0</v>
      </c>
      <c r="AL11" s="30">
        <f t="shared" si="4"/>
        <v>0</v>
      </c>
      <c r="AM11" s="30">
        <f t="shared" si="4"/>
        <v>0</v>
      </c>
      <c r="AN11" s="30">
        <f t="shared" si="4"/>
        <v>0</v>
      </c>
      <c r="AO11" s="30">
        <f t="shared" si="4"/>
        <v>0</v>
      </c>
      <c r="AP11" s="30">
        <f t="shared" si="4"/>
        <v>0</v>
      </c>
      <c r="AQ11" s="30">
        <f t="shared" si="4"/>
        <v>0</v>
      </c>
      <c r="AR11" s="30">
        <f t="shared" si="4"/>
        <v>0</v>
      </c>
      <c r="AS11" s="30">
        <f t="shared" si="4"/>
        <v>0</v>
      </c>
      <c r="AT11" s="30">
        <f t="shared" si="4"/>
        <v>0</v>
      </c>
      <c r="AU11" s="30">
        <f t="shared" si="4"/>
        <v>0</v>
      </c>
      <c r="AV11" s="30">
        <f t="shared" si="4"/>
        <v>0</v>
      </c>
      <c r="AW11" s="30">
        <f t="shared" si="4"/>
        <v>0</v>
      </c>
      <c r="AX11" s="30">
        <f t="shared" si="4"/>
        <v>0</v>
      </c>
      <c r="AY11" s="30">
        <f t="shared" si="4"/>
        <v>0</v>
      </c>
      <c r="AZ11" s="30">
        <f t="shared" si="4"/>
        <v>0</v>
      </c>
      <c r="BA11" s="30">
        <f t="shared" si="4"/>
        <v>0</v>
      </c>
      <c r="BB11" s="30">
        <f t="shared" si="4"/>
        <v>0</v>
      </c>
      <c r="BC11" s="30">
        <f t="shared" si="4"/>
        <v>0</v>
      </c>
      <c r="BD11" s="30">
        <f t="shared" si="4"/>
        <v>0</v>
      </c>
      <c r="BE11" s="30">
        <f t="shared" si="4"/>
        <v>0</v>
      </c>
      <c r="BF11" s="30">
        <f t="shared" si="4"/>
        <v>0</v>
      </c>
      <c r="BG11" s="30">
        <f t="shared" si="4"/>
        <v>0</v>
      </c>
      <c r="BH11" s="19"/>
      <c r="BI11" s="22"/>
    </row>
    <row r="12" spans="1:61" s="36" customFormat="1" ht="21" customHeight="1" x14ac:dyDescent="0.2">
      <c r="A12" s="31" t="s">
        <v>78</v>
      </c>
      <c r="B12" s="32">
        <v>21</v>
      </c>
      <c r="C12" s="33" t="s">
        <v>79</v>
      </c>
      <c r="D12" s="34">
        <v>0</v>
      </c>
      <c r="E12" s="34">
        <v>8000000</v>
      </c>
      <c r="F12" s="34">
        <v>0</v>
      </c>
      <c r="G12" s="34">
        <f>SUM(D12:E12)-F12</f>
        <v>8000000</v>
      </c>
      <c r="H12" s="34">
        <v>0</v>
      </c>
      <c r="I12" s="34">
        <v>8000000</v>
      </c>
      <c r="J12" s="34">
        <v>0</v>
      </c>
      <c r="K12" s="34">
        <v>0</v>
      </c>
      <c r="L12" s="34">
        <v>-8000000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f>SUM(H12:S12)</f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f>SUM(U12:AF12)</f>
        <v>0</v>
      </c>
      <c r="AH12" s="34">
        <v>0</v>
      </c>
      <c r="AI12" s="34">
        <v>0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f>SUM(AH12:AS12)</f>
        <v>0</v>
      </c>
      <c r="AU12" s="34">
        <v>0</v>
      </c>
      <c r="AV12" s="34">
        <v>0</v>
      </c>
      <c r="AW12" s="34">
        <v>0</v>
      </c>
      <c r="AX12" s="34">
        <v>0</v>
      </c>
      <c r="AY12" s="34"/>
      <c r="AZ12" s="34">
        <v>0</v>
      </c>
      <c r="BA12" s="34">
        <v>0</v>
      </c>
      <c r="BB12" s="34">
        <v>0</v>
      </c>
      <c r="BC12" s="34">
        <v>0</v>
      </c>
      <c r="BD12" s="34">
        <v>0</v>
      </c>
      <c r="BE12" s="34">
        <v>0</v>
      </c>
      <c r="BF12" s="34">
        <v>0</v>
      </c>
      <c r="BG12" s="34">
        <f>SUM(AU12:BF12)</f>
        <v>0</v>
      </c>
      <c r="BH12" s="35"/>
    </row>
    <row r="13" spans="1:61" s="38" customFormat="1" ht="17.25" customHeight="1" x14ac:dyDescent="0.2">
      <c r="A13" s="26" t="s">
        <v>80</v>
      </c>
      <c r="B13" s="37"/>
      <c r="C13" s="26" t="s">
        <v>81</v>
      </c>
      <c r="D13" s="26">
        <f>SUM(D14+D16+D19)</f>
        <v>1775000000</v>
      </c>
      <c r="E13" s="26">
        <f t="shared" ref="E13:BG13" si="5">SUM(E14+E16+E19)</f>
        <v>56853332</v>
      </c>
      <c r="F13" s="26">
        <f t="shared" si="5"/>
        <v>64853332</v>
      </c>
      <c r="G13" s="26">
        <f t="shared" si="5"/>
        <v>1767000000</v>
      </c>
      <c r="H13" s="26">
        <f>SUM(H14+H16+H19)</f>
        <v>870616892.33000004</v>
      </c>
      <c r="I13" s="26">
        <f t="shared" si="5"/>
        <v>0</v>
      </c>
      <c r="J13" s="26">
        <f t="shared" si="5"/>
        <v>11692797.280000001</v>
      </c>
      <c r="K13" s="26">
        <f t="shared" si="5"/>
        <v>0</v>
      </c>
      <c r="L13" s="26">
        <f t="shared" si="5"/>
        <v>0</v>
      </c>
      <c r="M13" s="26">
        <f t="shared" si="5"/>
        <v>0</v>
      </c>
      <c r="N13" s="26">
        <f t="shared" si="5"/>
        <v>9464.7099999999991</v>
      </c>
      <c r="O13" s="26">
        <f t="shared" si="5"/>
        <v>0</v>
      </c>
      <c r="P13" s="26">
        <f t="shared" si="5"/>
        <v>53044499.670000002</v>
      </c>
      <c r="Q13" s="26">
        <f t="shared" si="5"/>
        <v>0</v>
      </c>
      <c r="R13" s="26">
        <f t="shared" si="5"/>
        <v>0</v>
      </c>
      <c r="S13" s="26">
        <f t="shared" si="5"/>
        <v>0</v>
      </c>
      <c r="T13" s="26">
        <f>SUM(T14+T16+T19)</f>
        <v>935363653.99000001</v>
      </c>
      <c r="U13" s="26">
        <f>SUM(U14+U16+U19)</f>
        <v>870616892.33000004</v>
      </c>
      <c r="V13" s="26">
        <f t="shared" si="5"/>
        <v>0</v>
      </c>
      <c r="W13" s="26">
        <f t="shared" si="5"/>
        <v>1695164.2800000003</v>
      </c>
      <c r="X13" s="26">
        <f t="shared" si="5"/>
        <v>70</v>
      </c>
      <c r="Y13" s="26">
        <f t="shared" si="5"/>
        <v>197</v>
      </c>
      <c r="Z13" s="26">
        <f t="shared" si="5"/>
        <v>69</v>
      </c>
      <c r="AA13" s="26">
        <f t="shared" si="5"/>
        <v>9659.7099999999991</v>
      </c>
      <c r="AB13" s="26">
        <f t="shared" si="5"/>
        <v>69</v>
      </c>
      <c r="AC13" s="26">
        <f t="shared" si="5"/>
        <v>12194.67</v>
      </c>
      <c r="AD13" s="26">
        <f t="shared" si="5"/>
        <v>0</v>
      </c>
      <c r="AE13" s="26">
        <f t="shared" si="5"/>
        <v>0</v>
      </c>
      <c r="AF13" s="26">
        <f t="shared" si="5"/>
        <v>0</v>
      </c>
      <c r="AG13" s="26">
        <f t="shared" si="5"/>
        <v>872334315.99000001</v>
      </c>
      <c r="AH13" s="26">
        <f t="shared" si="5"/>
        <v>72162380.769999996</v>
      </c>
      <c r="AI13" s="26">
        <f t="shared" si="5"/>
        <v>38108733.329999998</v>
      </c>
      <c r="AJ13" s="26">
        <f t="shared" si="5"/>
        <v>93042982.060000002</v>
      </c>
      <c r="AK13" s="26">
        <f t="shared" si="5"/>
        <v>92939078.680000007</v>
      </c>
      <c r="AL13" s="26">
        <f t="shared" si="5"/>
        <v>89562728.010000005</v>
      </c>
      <c r="AM13" s="26">
        <f t="shared" si="5"/>
        <v>79268613</v>
      </c>
      <c r="AN13" s="26">
        <f t="shared" si="5"/>
        <v>110159376.48</v>
      </c>
      <c r="AO13" s="26">
        <f t="shared" si="5"/>
        <v>86948749.389999986</v>
      </c>
      <c r="AP13" s="26">
        <f t="shared" si="5"/>
        <v>71031551.780000001</v>
      </c>
      <c r="AQ13" s="26">
        <f t="shared" si="5"/>
        <v>0</v>
      </c>
      <c r="AR13" s="26">
        <f t="shared" si="5"/>
        <v>0</v>
      </c>
      <c r="AS13" s="26">
        <f t="shared" si="5"/>
        <v>0</v>
      </c>
      <c r="AT13" s="26">
        <f t="shared" si="5"/>
        <v>733224193.5</v>
      </c>
      <c r="AU13" s="26">
        <f t="shared" si="5"/>
        <v>72162380.769999996</v>
      </c>
      <c r="AV13" s="26">
        <f t="shared" si="5"/>
        <v>38108733.329999998</v>
      </c>
      <c r="AW13" s="26">
        <f t="shared" si="5"/>
        <v>93042982.060000002</v>
      </c>
      <c r="AX13" s="26">
        <f t="shared" si="5"/>
        <v>92939078.680000007</v>
      </c>
      <c r="AY13" s="26">
        <f t="shared" si="5"/>
        <v>89562728.010000005</v>
      </c>
      <c r="AZ13" s="26">
        <f t="shared" si="5"/>
        <v>79268613</v>
      </c>
      <c r="BA13" s="26">
        <f t="shared" si="5"/>
        <v>110159376.48</v>
      </c>
      <c r="BB13" s="26">
        <f t="shared" si="5"/>
        <v>86948749.389999986</v>
      </c>
      <c r="BC13" s="26">
        <f t="shared" si="5"/>
        <v>71031551.780000001</v>
      </c>
      <c r="BD13" s="26">
        <f t="shared" si="5"/>
        <v>0</v>
      </c>
      <c r="BE13" s="26">
        <f t="shared" si="5"/>
        <v>0</v>
      </c>
      <c r="BF13" s="26">
        <f t="shared" si="5"/>
        <v>0</v>
      </c>
      <c r="BG13" s="26">
        <f t="shared" si="5"/>
        <v>733224193.5</v>
      </c>
      <c r="BH13" s="19"/>
      <c r="BI13" s="4"/>
    </row>
    <row r="14" spans="1:61" s="4" customFormat="1" ht="21" customHeight="1" x14ac:dyDescent="0.2">
      <c r="A14" s="39" t="s">
        <v>82</v>
      </c>
      <c r="B14" s="40"/>
      <c r="C14" s="41" t="s">
        <v>83</v>
      </c>
      <c r="D14" s="39">
        <f>SUM(D15)</f>
        <v>649758080</v>
      </c>
      <c r="E14" s="39">
        <f>SUM(E15)</f>
        <v>0</v>
      </c>
      <c r="F14" s="39">
        <f t="shared" ref="F14:BG14" si="6">SUM(F15)</f>
        <v>0</v>
      </c>
      <c r="G14" s="39">
        <f t="shared" si="6"/>
        <v>649758080</v>
      </c>
      <c r="H14" s="39">
        <f t="shared" si="6"/>
        <v>0</v>
      </c>
      <c r="I14" s="39">
        <f t="shared" si="6"/>
        <v>0</v>
      </c>
      <c r="J14" s="39">
        <f t="shared" si="6"/>
        <v>0</v>
      </c>
      <c r="K14" s="39">
        <f t="shared" si="6"/>
        <v>0</v>
      </c>
      <c r="L14" s="39">
        <f t="shared" si="6"/>
        <v>0</v>
      </c>
      <c r="M14" s="39">
        <f t="shared" si="6"/>
        <v>0</v>
      </c>
      <c r="N14" s="39">
        <f t="shared" si="6"/>
        <v>0</v>
      </c>
      <c r="O14" s="39">
        <f t="shared" si="6"/>
        <v>0</v>
      </c>
      <c r="P14" s="39">
        <f t="shared" si="6"/>
        <v>0</v>
      </c>
      <c r="Q14" s="39">
        <f t="shared" si="6"/>
        <v>0</v>
      </c>
      <c r="R14" s="39">
        <f t="shared" si="6"/>
        <v>0</v>
      </c>
      <c r="S14" s="39">
        <f t="shared" si="6"/>
        <v>0</v>
      </c>
      <c r="T14" s="39">
        <f t="shared" si="6"/>
        <v>0</v>
      </c>
      <c r="U14" s="39">
        <f t="shared" si="6"/>
        <v>0</v>
      </c>
      <c r="V14" s="39">
        <f t="shared" si="6"/>
        <v>0</v>
      </c>
      <c r="W14" s="39">
        <f t="shared" si="6"/>
        <v>0</v>
      </c>
      <c r="X14" s="39">
        <f t="shared" si="6"/>
        <v>0</v>
      </c>
      <c r="Y14" s="39">
        <f t="shared" si="6"/>
        <v>0</v>
      </c>
      <c r="Z14" s="39">
        <f t="shared" si="6"/>
        <v>0</v>
      </c>
      <c r="AA14" s="39">
        <f t="shared" si="6"/>
        <v>0</v>
      </c>
      <c r="AB14" s="39">
        <f t="shared" si="6"/>
        <v>0</v>
      </c>
      <c r="AC14" s="39">
        <f t="shared" si="6"/>
        <v>0</v>
      </c>
      <c r="AD14" s="39">
        <f t="shared" si="6"/>
        <v>0</v>
      </c>
      <c r="AE14" s="39">
        <f t="shared" si="6"/>
        <v>0</v>
      </c>
      <c r="AF14" s="39">
        <f t="shared" si="6"/>
        <v>0</v>
      </c>
      <c r="AG14" s="39">
        <f t="shared" si="6"/>
        <v>0</v>
      </c>
      <c r="AH14" s="39">
        <f t="shared" si="6"/>
        <v>0</v>
      </c>
      <c r="AI14" s="39">
        <f t="shared" si="6"/>
        <v>0</v>
      </c>
      <c r="AJ14" s="39">
        <f t="shared" si="6"/>
        <v>0</v>
      </c>
      <c r="AK14" s="39">
        <f t="shared" si="6"/>
        <v>0</v>
      </c>
      <c r="AL14" s="39">
        <f t="shared" si="6"/>
        <v>0</v>
      </c>
      <c r="AM14" s="39">
        <f t="shared" si="6"/>
        <v>0</v>
      </c>
      <c r="AN14" s="39">
        <f t="shared" si="6"/>
        <v>0</v>
      </c>
      <c r="AO14" s="39">
        <f t="shared" si="6"/>
        <v>0</v>
      </c>
      <c r="AP14" s="39">
        <f t="shared" si="6"/>
        <v>0</v>
      </c>
      <c r="AQ14" s="39">
        <f t="shared" si="6"/>
        <v>0</v>
      </c>
      <c r="AR14" s="39">
        <f t="shared" si="6"/>
        <v>0</v>
      </c>
      <c r="AS14" s="39">
        <f t="shared" si="6"/>
        <v>0</v>
      </c>
      <c r="AT14" s="39">
        <f t="shared" si="6"/>
        <v>0</v>
      </c>
      <c r="AU14" s="39">
        <f t="shared" si="6"/>
        <v>0</v>
      </c>
      <c r="AV14" s="39">
        <f t="shared" si="6"/>
        <v>0</v>
      </c>
      <c r="AW14" s="39">
        <f>SUM(AW15)</f>
        <v>0</v>
      </c>
      <c r="AX14" s="39">
        <f t="shared" si="6"/>
        <v>0</v>
      </c>
      <c r="AY14" s="39">
        <f t="shared" si="6"/>
        <v>0</v>
      </c>
      <c r="AZ14" s="39">
        <f t="shared" si="6"/>
        <v>0</v>
      </c>
      <c r="BA14" s="39">
        <f t="shared" si="6"/>
        <v>0</v>
      </c>
      <c r="BB14" s="39">
        <f t="shared" si="6"/>
        <v>0</v>
      </c>
      <c r="BC14" s="39">
        <f t="shared" si="6"/>
        <v>0</v>
      </c>
      <c r="BD14" s="39">
        <f t="shared" si="6"/>
        <v>0</v>
      </c>
      <c r="BE14" s="39">
        <f t="shared" si="6"/>
        <v>0</v>
      </c>
      <c r="BF14" s="39">
        <f t="shared" si="6"/>
        <v>0</v>
      </c>
      <c r="BG14" s="39">
        <f t="shared" si="6"/>
        <v>0</v>
      </c>
      <c r="BH14" s="19"/>
    </row>
    <row r="15" spans="1:61" s="4" customFormat="1" ht="21" customHeight="1" x14ac:dyDescent="0.2">
      <c r="A15" s="42" t="s">
        <v>84</v>
      </c>
      <c r="B15" s="43">
        <v>20</v>
      </c>
      <c r="C15" s="44" t="s">
        <v>85</v>
      </c>
      <c r="D15" s="45">
        <v>649758080</v>
      </c>
      <c r="E15" s="45">
        <v>0</v>
      </c>
      <c r="F15" s="45">
        <v>0</v>
      </c>
      <c r="G15" s="45">
        <f>SUM(D15:E15)-F15</f>
        <v>649758080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f>SUM(H15:S15)</f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f>SUM(U15:AF15)</f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f>SUM(AH15:AS15)</f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f>SUM(AU15:BF15)</f>
        <v>0</v>
      </c>
      <c r="BH15" s="19"/>
    </row>
    <row r="16" spans="1:61" s="4" customFormat="1" ht="21" customHeight="1" x14ac:dyDescent="0.2">
      <c r="A16" s="39" t="s">
        <v>86</v>
      </c>
      <c r="B16" s="40"/>
      <c r="C16" s="41" t="s">
        <v>87</v>
      </c>
      <c r="D16" s="39">
        <f>SUM(D17+D18)</f>
        <v>165644619</v>
      </c>
      <c r="E16" s="39">
        <f t="shared" ref="E16:BG16" si="7">SUM(E17+E18)</f>
        <v>386665</v>
      </c>
      <c r="F16" s="39">
        <f t="shared" si="7"/>
        <v>0</v>
      </c>
      <c r="G16" s="39">
        <f t="shared" si="7"/>
        <v>166031284</v>
      </c>
      <c r="H16" s="39">
        <f t="shared" si="7"/>
        <v>81137326</v>
      </c>
      <c r="I16" s="39">
        <f t="shared" si="7"/>
        <v>0</v>
      </c>
      <c r="J16" s="39">
        <f t="shared" si="7"/>
        <v>2125297.2800000003</v>
      </c>
      <c r="K16" s="39">
        <f t="shared" si="7"/>
        <v>0</v>
      </c>
      <c r="L16" s="39">
        <f t="shared" si="7"/>
        <v>0</v>
      </c>
      <c r="M16" s="39">
        <f t="shared" si="7"/>
        <v>0</v>
      </c>
      <c r="N16" s="39">
        <f t="shared" si="7"/>
        <v>9464.7099999999991</v>
      </c>
      <c r="O16" s="39">
        <f t="shared" si="7"/>
        <v>0</v>
      </c>
      <c r="P16" s="39">
        <f t="shared" si="7"/>
        <v>12000</v>
      </c>
      <c r="Q16" s="39">
        <f t="shared" si="7"/>
        <v>0</v>
      </c>
      <c r="R16" s="39">
        <f t="shared" si="7"/>
        <v>0</v>
      </c>
      <c r="S16" s="39">
        <f t="shared" si="7"/>
        <v>0</v>
      </c>
      <c r="T16" s="39">
        <f t="shared" si="7"/>
        <v>83284087.989999995</v>
      </c>
      <c r="U16" s="39">
        <f t="shared" si="7"/>
        <v>81137326</v>
      </c>
      <c r="V16" s="39">
        <f t="shared" si="7"/>
        <v>0</v>
      </c>
      <c r="W16" s="39">
        <f>SUM(W17+W18)</f>
        <v>2123364.2800000003</v>
      </c>
      <c r="X16" s="39">
        <f t="shared" ref="X16:AG16" si="8">SUM(X17+X18)</f>
        <v>70</v>
      </c>
      <c r="Y16" s="39">
        <f t="shared" si="8"/>
        <v>197</v>
      </c>
      <c r="Z16" s="39">
        <f t="shared" si="8"/>
        <v>69</v>
      </c>
      <c r="AA16" s="39">
        <f t="shared" si="8"/>
        <v>9659.7099999999991</v>
      </c>
      <c r="AB16" s="39">
        <f t="shared" si="8"/>
        <v>69</v>
      </c>
      <c r="AC16" s="39">
        <f t="shared" si="8"/>
        <v>12195</v>
      </c>
      <c r="AD16" s="39">
        <f t="shared" si="8"/>
        <v>0</v>
      </c>
      <c r="AE16" s="39">
        <f t="shared" si="8"/>
        <v>0</v>
      </c>
      <c r="AF16" s="39">
        <f t="shared" si="8"/>
        <v>0</v>
      </c>
      <c r="AG16" s="39">
        <f t="shared" si="8"/>
        <v>83282949.989999995</v>
      </c>
      <c r="AH16" s="39">
        <f t="shared" si="7"/>
        <v>72162380.769999996</v>
      </c>
      <c r="AI16" s="39">
        <f t="shared" si="7"/>
        <v>0</v>
      </c>
      <c r="AJ16" s="39">
        <f t="shared" si="7"/>
        <v>110982.06</v>
      </c>
      <c r="AK16" s="39">
        <f t="shared" si="7"/>
        <v>7078.68</v>
      </c>
      <c r="AL16" s="39">
        <f t="shared" si="7"/>
        <v>130728.01</v>
      </c>
      <c r="AM16" s="39">
        <f t="shared" si="7"/>
        <v>1613</v>
      </c>
      <c r="AN16" s="39">
        <f t="shared" si="7"/>
        <v>62376.58</v>
      </c>
      <c r="AO16" s="39">
        <f t="shared" si="7"/>
        <v>10082.82</v>
      </c>
      <c r="AP16" s="39">
        <f t="shared" si="7"/>
        <v>70551.78</v>
      </c>
      <c r="AQ16" s="39">
        <f t="shared" si="7"/>
        <v>0</v>
      </c>
      <c r="AR16" s="39">
        <f t="shared" si="7"/>
        <v>0</v>
      </c>
      <c r="AS16" s="39">
        <f t="shared" si="7"/>
        <v>0</v>
      </c>
      <c r="AT16" s="39">
        <f t="shared" si="7"/>
        <v>72555793.700000003</v>
      </c>
      <c r="AU16" s="39">
        <f t="shared" si="7"/>
        <v>72162380.769999996</v>
      </c>
      <c r="AV16" s="39">
        <f t="shared" si="7"/>
        <v>0</v>
      </c>
      <c r="AW16" s="39">
        <f t="shared" si="7"/>
        <v>110982.06</v>
      </c>
      <c r="AX16" s="39">
        <f t="shared" si="7"/>
        <v>7078.68</v>
      </c>
      <c r="AY16" s="39">
        <f t="shared" si="7"/>
        <v>130728.01</v>
      </c>
      <c r="AZ16" s="39">
        <f t="shared" si="7"/>
        <v>1613</v>
      </c>
      <c r="BA16" s="39">
        <f t="shared" si="7"/>
        <v>62376.58</v>
      </c>
      <c r="BB16" s="39">
        <f t="shared" si="7"/>
        <v>10082.82</v>
      </c>
      <c r="BC16" s="39">
        <f t="shared" si="7"/>
        <v>70551.78</v>
      </c>
      <c r="BD16" s="39">
        <f t="shared" si="7"/>
        <v>0</v>
      </c>
      <c r="BE16" s="39">
        <f t="shared" si="7"/>
        <v>0</v>
      </c>
      <c r="BF16" s="39">
        <f t="shared" si="7"/>
        <v>0</v>
      </c>
      <c r="BG16" s="39">
        <f t="shared" si="7"/>
        <v>72555793.700000003</v>
      </c>
      <c r="BH16" s="19"/>
    </row>
    <row r="17" spans="1:61" s="4" customFormat="1" ht="21" customHeight="1" x14ac:dyDescent="0.2">
      <c r="A17" s="46" t="s">
        <v>88</v>
      </c>
      <c r="B17" s="47">
        <v>20</v>
      </c>
      <c r="C17" s="46" t="s">
        <v>89</v>
      </c>
      <c r="D17" s="45">
        <v>165644619</v>
      </c>
      <c r="E17" s="45">
        <v>0</v>
      </c>
      <c r="F17" s="45">
        <v>0</v>
      </c>
      <c r="G17" s="45">
        <f>SUM(D17:E17)-F17</f>
        <v>165644619</v>
      </c>
      <c r="H17" s="45">
        <v>81137326</v>
      </c>
      <c r="I17" s="48">
        <v>0</v>
      </c>
      <c r="J17" s="45">
        <v>1748097.28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12000</v>
      </c>
      <c r="Q17" s="45">
        <v>0</v>
      </c>
      <c r="R17" s="45">
        <v>0</v>
      </c>
      <c r="S17" s="45">
        <v>0</v>
      </c>
      <c r="T17" s="45">
        <f>SUM(H17:S17)</f>
        <v>82897423.280000001</v>
      </c>
      <c r="U17" s="49">
        <v>81137326</v>
      </c>
      <c r="V17" s="49">
        <v>0</v>
      </c>
      <c r="W17" s="45">
        <v>1748097.28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5">
        <v>12000</v>
      </c>
      <c r="AD17" s="45">
        <v>0</v>
      </c>
      <c r="AE17" s="45">
        <v>0</v>
      </c>
      <c r="AF17" s="45">
        <v>0</v>
      </c>
      <c r="AG17" s="45">
        <f>SUM(U17:AF17)</f>
        <v>82897423.280000001</v>
      </c>
      <c r="AH17" s="45">
        <v>72162380.769999996</v>
      </c>
      <c r="AI17" s="45">
        <v>0</v>
      </c>
      <c r="AJ17" s="45">
        <v>86045.63</v>
      </c>
      <c r="AK17" s="45">
        <v>7008.68</v>
      </c>
      <c r="AL17" s="45">
        <v>126126.61</v>
      </c>
      <c r="AM17" s="45">
        <v>1544</v>
      </c>
      <c r="AN17" s="45">
        <v>58256.4</v>
      </c>
      <c r="AO17" s="48">
        <v>304</v>
      </c>
      <c r="AP17" s="45">
        <v>65656.800000000003</v>
      </c>
      <c r="AQ17" s="45">
        <v>0</v>
      </c>
      <c r="AR17" s="45">
        <v>0</v>
      </c>
      <c r="AS17" s="45">
        <v>0</v>
      </c>
      <c r="AT17" s="45">
        <f>SUM(AH17:AS17)</f>
        <v>72507322.890000001</v>
      </c>
      <c r="AU17" s="45">
        <v>72162380.769999996</v>
      </c>
      <c r="AV17" s="45">
        <v>0</v>
      </c>
      <c r="AW17" s="45">
        <v>86045.63</v>
      </c>
      <c r="AX17" s="45">
        <v>7008.68</v>
      </c>
      <c r="AY17" s="45">
        <v>126126.61</v>
      </c>
      <c r="AZ17" s="45">
        <v>1544</v>
      </c>
      <c r="BA17" s="45">
        <v>58256.4</v>
      </c>
      <c r="BB17" s="45">
        <v>304</v>
      </c>
      <c r="BC17" s="45">
        <v>65656.800000000003</v>
      </c>
      <c r="BD17" s="45">
        <v>0</v>
      </c>
      <c r="BE17" s="45">
        <v>0</v>
      </c>
      <c r="BF17" s="45">
        <v>0</v>
      </c>
      <c r="BG17" s="45">
        <f>SUM(AU17:BF17)</f>
        <v>72507322.890000001</v>
      </c>
      <c r="BH17" s="19"/>
    </row>
    <row r="18" spans="1:61" s="4" customFormat="1" ht="21" customHeight="1" x14ac:dyDescent="0.2">
      <c r="A18" s="46" t="s">
        <v>88</v>
      </c>
      <c r="B18" s="50">
        <v>21</v>
      </c>
      <c r="C18" s="46" t="s">
        <v>89</v>
      </c>
      <c r="D18" s="42">
        <v>0</v>
      </c>
      <c r="E18" s="45">
        <v>386665</v>
      </c>
      <c r="F18" s="45">
        <v>0</v>
      </c>
      <c r="G18" s="45">
        <f>SUM(D18:E18)-F18</f>
        <v>386665</v>
      </c>
      <c r="H18" s="45">
        <v>0</v>
      </c>
      <c r="I18" s="48">
        <v>0</v>
      </c>
      <c r="J18" s="45">
        <v>377200</v>
      </c>
      <c r="K18" s="45">
        <v>0</v>
      </c>
      <c r="L18" s="45">
        <v>0</v>
      </c>
      <c r="M18" s="45">
        <v>0</v>
      </c>
      <c r="N18" s="45">
        <v>9464.7099999999991</v>
      </c>
      <c r="O18" s="45">
        <v>0</v>
      </c>
      <c r="P18" s="45">
        <v>0</v>
      </c>
      <c r="Q18" s="45">
        <v>0</v>
      </c>
      <c r="R18" s="42"/>
      <c r="S18" s="42"/>
      <c r="T18" s="45">
        <f>SUM(H18:S18)</f>
        <v>386664.71</v>
      </c>
      <c r="U18" s="49">
        <v>0</v>
      </c>
      <c r="V18" s="49">
        <v>0</v>
      </c>
      <c r="W18" s="45">
        <v>375267</v>
      </c>
      <c r="X18" s="48">
        <v>70</v>
      </c>
      <c r="Y18" s="48">
        <v>197</v>
      </c>
      <c r="Z18" s="48">
        <v>69</v>
      </c>
      <c r="AA18" s="45">
        <v>9659.7099999999991</v>
      </c>
      <c r="AB18" s="48">
        <v>69</v>
      </c>
      <c r="AC18" s="45">
        <v>195</v>
      </c>
      <c r="AD18" s="42"/>
      <c r="AE18" s="42"/>
      <c r="AF18" s="42"/>
      <c r="AG18" s="45">
        <f>SUM(U18:AF18)</f>
        <v>385526.71</v>
      </c>
      <c r="AH18" s="45">
        <v>0</v>
      </c>
      <c r="AI18" s="45">
        <v>0</v>
      </c>
      <c r="AJ18" s="45">
        <v>24936.43</v>
      </c>
      <c r="AK18" s="45">
        <v>70</v>
      </c>
      <c r="AL18" s="45">
        <v>4601.3999999999996</v>
      </c>
      <c r="AM18" s="45">
        <v>69</v>
      </c>
      <c r="AN18" s="45">
        <v>4120.18</v>
      </c>
      <c r="AO18" s="48">
        <v>9778.82</v>
      </c>
      <c r="AP18" s="45">
        <v>4894.9799999999996</v>
      </c>
      <c r="AQ18" s="42"/>
      <c r="AR18" s="42"/>
      <c r="AS18" s="42"/>
      <c r="AT18" s="45">
        <f>SUM(AH18:AS18)</f>
        <v>48470.81</v>
      </c>
      <c r="AU18" s="45">
        <v>0</v>
      </c>
      <c r="AV18" s="45">
        <v>0</v>
      </c>
      <c r="AW18" s="45">
        <v>24936.43</v>
      </c>
      <c r="AX18" s="45">
        <v>70</v>
      </c>
      <c r="AY18" s="45">
        <v>4601.3999999999996</v>
      </c>
      <c r="AZ18" s="45">
        <v>69</v>
      </c>
      <c r="BA18" s="45">
        <v>4120.18</v>
      </c>
      <c r="BB18" s="45">
        <v>9778.82</v>
      </c>
      <c r="BC18" s="45">
        <v>4894.9799999999996</v>
      </c>
      <c r="BD18" s="45">
        <v>0</v>
      </c>
      <c r="BE18" s="42"/>
      <c r="BF18" s="42"/>
      <c r="BG18" s="45">
        <f>SUM(AU18:BF18)</f>
        <v>48470.81</v>
      </c>
      <c r="BH18" s="19"/>
    </row>
    <row r="19" spans="1:61" s="4" customFormat="1" ht="21" customHeight="1" x14ac:dyDescent="0.2">
      <c r="A19" s="51" t="s">
        <v>90</v>
      </c>
      <c r="B19" s="52"/>
      <c r="C19" s="53" t="s">
        <v>91</v>
      </c>
      <c r="D19" s="51">
        <f>+D20+D21+D22</f>
        <v>959597301</v>
      </c>
      <c r="E19" s="51">
        <f>+E20+E21+E22</f>
        <v>56466667</v>
      </c>
      <c r="F19" s="51">
        <f>+F20+F21+F22</f>
        <v>64853332</v>
      </c>
      <c r="G19" s="51">
        <f t="shared" ref="G19:BG19" si="9">+G20+G21+G22</f>
        <v>951210636</v>
      </c>
      <c r="H19" s="51">
        <f>+H20+H21+H22</f>
        <v>789479566.33000004</v>
      </c>
      <c r="I19" s="51">
        <f t="shared" si="9"/>
        <v>0</v>
      </c>
      <c r="J19" s="51">
        <f t="shared" si="9"/>
        <v>9567500</v>
      </c>
      <c r="K19" s="51">
        <f t="shared" si="9"/>
        <v>0</v>
      </c>
      <c r="L19" s="51">
        <f t="shared" si="9"/>
        <v>0</v>
      </c>
      <c r="M19" s="51">
        <f t="shared" si="9"/>
        <v>0</v>
      </c>
      <c r="N19" s="51">
        <f t="shared" si="9"/>
        <v>0</v>
      </c>
      <c r="O19" s="51">
        <f t="shared" si="9"/>
        <v>0</v>
      </c>
      <c r="P19" s="51">
        <f t="shared" si="9"/>
        <v>53032499.670000002</v>
      </c>
      <c r="Q19" s="51">
        <f t="shared" si="9"/>
        <v>0</v>
      </c>
      <c r="R19" s="51">
        <f t="shared" si="9"/>
        <v>0</v>
      </c>
      <c r="S19" s="51">
        <f t="shared" si="9"/>
        <v>0</v>
      </c>
      <c r="T19" s="51">
        <f>+T20+T21+T22</f>
        <v>852079566</v>
      </c>
      <c r="U19" s="51">
        <f t="shared" si="9"/>
        <v>789479566.33000004</v>
      </c>
      <c r="V19" s="51">
        <f t="shared" si="9"/>
        <v>0</v>
      </c>
      <c r="W19" s="51">
        <f t="shared" si="9"/>
        <v>-428200</v>
      </c>
      <c r="X19" s="51">
        <f t="shared" si="9"/>
        <v>0</v>
      </c>
      <c r="Y19" s="51">
        <f t="shared" si="9"/>
        <v>0</v>
      </c>
      <c r="Z19" s="51">
        <f t="shared" si="9"/>
        <v>0</v>
      </c>
      <c r="AA19" s="51">
        <f t="shared" si="9"/>
        <v>0</v>
      </c>
      <c r="AB19" s="51">
        <f t="shared" si="9"/>
        <v>0</v>
      </c>
      <c r="AC19" s="51">
        <f>+AC20+AC21+AC22</f>
        <v>-0.33</v>
      </c>
      <c r="AD19" s="51">
        <f t="shared" si="9"/>
        <v>0</v>
      </c>
      <c r="AE19" s="51">
        <f t="shared" si="9"/>
        <v>0</v>
      </c>
      <c r="AF19" s="51">
        <f t="shared" si="9"/>
        <v>0</v>
      </c>
      <c r="AG19" s="51">
        <f t="shared" si="9"/>
        <v>789051366</v>
      </c>
      <c r="AH19" s="51">
        <f t="shared" si="9"/>
        <v>0</v>
      </c>
      <c r="AI19" s="51">
        <f t="shared" si="9"/>
        <v>38108733.329999998</v>
      </c>
      <c r="AJ19" s="51">
        <f t="shared" si="9"/>
        <v>92932000</v>
      </c>
      <c r="AK19" s="51">
        <f t="shared" si="9"/>
        <v>92932000</v>
      </c>
      <c r="AL19" s="51">
        <f t="shared" si="9"/>
        <v>89432000</v>
      </c>
      <c r="AM19" s="51">
        <f t="shared" si="9"/>
        <v>79267000</v>
      </c>
      <c r="AN19" s="51">
        <f t="shared" si="9"/>
        <v>110096999.90000001</v>
      </c>
      <c r="AO19" s="51">
        <f t="shared" si="9"/>
        <v>86938666.569999993</v>
      </c>
      <c r="AP19" s="51">
        <f t="shared" si="9"/>
        <v>70961000</v>
      </c>
      <c r="AQ19" s="51">
        <f t="shared" si="9"/>
        <v>0</v>
      </c>
      <c r="AR19" s="51">
        <f t="shared" si="9"/>
        <v>0</v>
      </c>
      <c r="AS19" s="51">
        <f t="shared" si="9"/>
        <v>0</v>
      </c>
      <c r="AT19" s="51">
        <f>+AT20+AT21+AT22</f>
        <v>660668399.79999995</v>
      </c>
      <c r="AU19" s="51">
        <f t="shared" si="9"/>
        <v>0</v>
      </c>
      <c r="AV19" s="51">
        <f t="shared" si="9"/>
        <v>38108733.329999998</v>
      </c>
      <c r="AW19" s="51">
        <f t="shared" si="9"/>
        <v>92932000</v>
      </c>
      <c r="AX19" s="51">
        <f t="shared" si="9"/>
        <v>92932000</v>
      </c>
      <c r="AY19" s="51">
        <f t="shared" si="9"/>
        <v>89432000</v>
      </c>
      <c r="AZ19" s="51">
        <f t="shared" si="9"/>
        <v>79267000</v>
      </c>
      <c r="BA19" s="51">
        <f t="shared" si="9"/>
        <v>110096999.90000001</v>
      </c>
      <c r="BB19" s="51">
        <f t="shared" si="9"/>
        <v>86938666.569999993</v>
      </c>
      <c r="BC19" s="51">
        <f t="shared" si="9"/>
        <v>70961000</v>
      </c>
      <c r="BD19" s="51">
        <f t="shared" si="9"/>
        <v>0</v>
      </c>
      <c r="BE19" s="51">
        <f t="shared" si="9"/>
        <v>0</v>
      </c>
      <c r="BF19" s="51">
        <f t="shared" si="9"/>
        <v>0</v>
      </c>
      <c r="BG19" s="51">
        <f t="shared" si="9"/>
        <v>660668399.79999995</v>
      </c>
      <c r="BH19" s="19"/>
    </row>
    <row r="20" spans="1:61" s="4" customFormat="1" ht="21" customHeight="1" x14ac:dyDescent="0.2">
      <c r="A20" s="45" t="s">
        <v>92</v>
      </c>
      <c r="B20" s="54">
        <v>20</v>
      </c>
      <c r="C20" s="45" t="s">
        <v>93</v>
      </c>
      <c r="D20" s="45">
        <v>120769167</v>
      </c>
      <c r="E20" s="45">
        <v>0</v>
      </c>
      <c r="F20" s="45">
        <v>56466667</v>
      </c>
      <c r="G20" s="45">
        <f>SUM(D20:E20)-F20</f>
        <v>64302500</v>
      </c>
      <c r="H20" s="45">
        <v>64302500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f>SUM(H20:S20)</f>
        <v>64302500</v>
      </c>
      <c r="U20" s="45">
        <v>64302500</v>
      </c>
      <c r="V20" s="45">
        <v>0</v>
      </c>
      <c r="W20" s="48">
        <v>0</v>
      </c>
      <c r="X20" s="48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5">
        <v>0</v>
      </c>
      <c r="AE20" s="45">
        <v>0</v>
      </c>
      <c r="AF20" s="45">
        <v>0</v>
      </c>
      <c r="AG20" s="45">
        <f>SUM(U20:AF20)</f>
        <v>64302500</v>
      </c>
      <c r="AH20" s="45">
        <v>0</v>
      </c>
      <c r="AI20" s="45">
        <v>7565000</v>
      </c>
      <c r="AJ20" s="45">
        <v>7565000</v>
      </c>
      <c r="AK20" s="45">
        <v>7565000</v>
      </c>
      <c r="AL20" s="45">
        <v>7565000</v>
      </c>
      <c r="AM20" s="45">
        <v>7565000</v>
      </c>
      <c r="AN20" s="45">
        <v>7565000</v>
      </c>
      <c r="AO20" s="45">
        <v>7565000</v>
      </c>
      <c r="AP20" s="45">
        <v>7565000</v>
      </c>
      <c r="AQ20" s="45">
        <v>0</v>
      </c>
      <c r="AR20" s="45">
        <v>0</v>
      </c>
      <c r="AS20" s="45">
        <v>0</v>
      </c>
      <c r="AT20" s="45">
        <f>SUM(AH20:AS20)</f>
        <v>60520000</v>
      </c>
      <c r="AU20" s="45">
        <v>0</v>
      </c>
      <c r="AV20" s="45">
        <v>7565000</v>
      </c>
      <c r="AW20" s="45">
        <v>7565000</v>
      </c>
      <c r="AX20" s="45">
        <v>7565000</v>
      </c>
      <c r="AY20" s="45">
        <v>7565000</v>
      </c>
      <c r="AZ20" s="45">
        <v>7565000</v>
      </c>
      <c r="BA20" s="45">
        <v>7565000</v>
      </c>
      <c r="BB20" s="45">
        <v>7565000</v>
      </c>
      <c r="BC20" s="45">
        <v>7565000</v>
      </c>
      <c r="BD20" s="45">
        <v>0</v>
      </c>
      <c r="BE20" s="45">
        <v>0</v>
      </c>
      <c r="BF20" s="45">
        <v>0</v>
      </c>
      <c r="BG20" s="45">
        <f>SUM(AU20:BF20)</f>
        <v>60520000</v>
      </c>
      <c r="BH20" s="19"/>
    </row>
    <row r="21" spans="1:61" s="4" customFormat="1" ht="21" customHeight="1" x14ac:dyDescent="0.2">
      <c r="A21" s="45" t="s">
        <v>94</v>
      </c>
      <c r="B21" s="54">
        <v>20</v>
      </c>
      <c r="C21" s="55" t="s">
        <v>95</v>
      </c>
      <c r="D21" s="45">
        <v>86828134</v>
      </c>
      <c r="E21" s="45">
        <v>56466667</v>
      </c>
      <c r="F21" s="45">
        <v>0</v>
      </c>
      <c r="G21" s="45">
        <f>SUM(D21:E21)-F21</f>
        <v>143294801</v>
      </c>
      <c r="H21" s="45">
        <v>142828133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f>SUM(H21:S21)</f>
        <v>142828133</v>
      </c>
      <c r="U21" s="45">
        <v>142828133</v>
      </c>
      <c r="V21" s="45">
        <v>0</v>
      </c>
      <c r="W21" s="48">
        <v>0</v>
      </c>
      <c r="X21" s="48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5">
        <v>0</v>
      </c>
      <c r="AE21" s="45">
        <v>0</v>
      </c>
      <c r="AF21" s="45">
        <v>0</v>
      </c>
      <c r="AG21" s="45">
        <f>SUM(U21:AF21)</f>
        <v>142828133</v>
      </c>
      <c r="AH21" s="45">
        <v>0</v>
      </c>
      <c r="AI21" s="45">
        <v>3977467</v>
      </c>
      <c r="AJ21" s="45">
        <v>17564000</v>
      </c>
      <c r="AK21" s="45">
        <v>17564000</v>
      </c>
      <c r="AL21" s="45">
        <v>14064000</v>
      </c>
      <c r="AM21" s="45">
        <v>17564000</v>
      </c>
      <c r="AN21" s="45">
        <v>21064000</v>
      </c>
      <c r="AO21" s="45">
        <v>17564000</v>
      </c>
      <c r="AP21" s="45">
        <v>17564000</v>
      </c>
      <c r="AQ21" s="45">
        <v>0</v>
      </c>
      <c r="AR21" s="45">
        <v>0</v>
      </c>
      <c r="AS21" s="45">
        <v>0</v>
      </c>
      <c r="AT21" s="45">
        <f>SUM(AH21:AS21)</f>
        <v>126925467</v>
      </c>
      <c r="AU21" s="45">
        <v>0</v>
      </c>
      <c r="AV21" s="45">
        <v>3977467</v>
      </c>
      <c r="AW21" s="45">
        <v>17564000</v>
      </c>
      <c r="AX21" s="45">
        <v>17564000</v>
      </c>
      <c r="AY21" s="45">
        <v>14064000</v>
      </c>
      <c r="AZ21" s="45">
        <v>17564000</v>
      </c>
      <c r="BA21" s="45">
        <v>21064000</v>
      </c>
      <c r="BB21" s="45">
        <v>17564000</v>
      </c>
      <c r="BC21" s="45">
        <v>17564000</v>
      </c>
      <c r="BD21" s="45">
        <v>0</v>
      </c>
      <c r="BE21" s="45">
        <v>0</v>
      </c>
      <c r="BF21" s="45">
        <v>0</v>
      </c>
      <c r="BG21" s="45">
        <f>SUM(AU21:BF21)</f>
        <v>126925467</v>
      </c>
      <c r="BH21" s="19"/>
    </row>
    <row r="22" spans="1:61" s="4" customFormat="1" ht="21" customHeight="1" x14ac:dyDescent="0.2">
      <c r="A22" s="45" t="s">
        <v>94</v>
      </c>
      <c r="B22" s="54">
        <v>21</v>
      </c>
      <c r="C22" s="55" t="s">
        <v>95</v>
      </c>
      <c r="D22" s="45">
        <v>752000000</v>
      </c>
      <c r="E22" s="45">
        <v>0</v>
      </c>
      <c r="F22" s="45">
        <v>8386665</v>
      </c>
      <c r="G22" s="45">
        <f>SUM(D22:E22)-F22</f>
        <v>743613335</v>
      </c>
      <c r="H22" s="45">
        <v>582348933.33000004</v>
      </c>
      <c r="I22" s="45">
        <v>0</v>
      </c>
      <c r="J22" s="45">
        <v>9567500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53032499.670000002</v>
      </c>
      <c r="Q22" s="45">
        <v>0</v>
      </c>
      <c r="R22" s="45">
        <v>0</v>
      </c>
      <c r="S22" s="45">
        <v>0</v>
      </c>
      <c r="T22" s="45">
        <f>SUM(H22:S22)</f>
        <v>644948933</v>
      </c>
      <c r="U22" s="45">
        <v>582348933.33000004</v>
      </c>
      <c r="V22" s="45">
        <v>0</v>
      </c>
      <c r="W22" s="48">
        <v>-428200</v>
      </c>
      <c r="X22" s="48">
        <v>0</v>
      </c>
      <c r="Y22" s="45">
        <v>0</v>
      </c>
      <c r="Z22" s="45">
        <v>0</v>
      </c>
      <c r="AA22" s="45">
        <v>0</v>
      </c>
      <c r="AB22" s="45">
        <v>0</v>
      </c>
      <c r="AC22" s="46">
        <v>-0.33</v>
      </c>
      <c r="AD22" s="45">
        <v>0</v>
      </c>
      <c r="AE22" s="45">
        <v>0</v>
      </c>
      <c r="AF22" s="45">
        <v>0</v>
      </c>
      <c r="AG22" s="45">
        <f>SUM(U22:AF22)</f>
        <v>581920733</v>
      </c>
      <c r="AH22" s="45">
        <v>0</v>
      </c>
      <c r="AI22" s="45">
        <v>26566266.329999998</v>
      </c>
      <c r="AJ22" s="45">
        <v>67803000</v>
      </c>
      <c r="AK22" s="45">
        <v>67803000</v>
      </c>
      <c r="AL22" s="45">
        <v>67803000</v>
      </c>
      <c r="AM22" s="45">
        <v>54138000</v>
      </c>
      <c r="AN22" s="45">
        <v>81467999.900000006</v>
      </c>
      <c r="AO22" s="45">
        <v>61809666.57</v>
      </c>
      <c r="AP22" s="45">
        <v>45832000</v>
      </c>
      <c r="AQ22" s="45">
        <v>0</v>
      </c>
      <c r="AR22" s="45">
        <v>0</v>
      </c>
      <c r="AS22" s="45">
        <v>0</v>
      </c>
      <c r="AT22" s="45">
        <f>SUM(AH22:AS22)</f>
        <v>473222932.80000001</v>
      </c>
      <c r="AU22" s="45">
        <v>0</v>
      </c>
      <c r="AV22" s="45">
        <v>26566266.329999998</v>
      </c>
      <c r="AW22" s="45">
        <v>67803000</v>
      </c>
      <c r="AX22" s="45">
        <v>67803000</v>
      </c>
      <c r="AY22" s="45">
        <v>67803000</v>
      </c>
      <c r="AZ22" s="45">
        <v>54138000</v>
      </c>
      <c r="BA22" s="45">
        <v>81467999.900000006</v>
      </c>
      <c r="BB22" s="45">
        <v>61809666.57</v>
      </c>
      <c r="BC22" s="45">
        <v>45832000</v>
      </c>
      <c r="BD22" s="45">
        <v>0</v>
      </c>
      <c r="BE22" s="45">
        <v>0</v>
      </c>
      <c r="BF22" s="45">
        <v>0</v>
      </c>
      <c r="BG22" s="45">
        <f>SUM(AU22:BF22)</f>
        <v>473222932.80000001</v>
      </c>
      <c r="BH22" s="19"/>
    </row>
    <row r="23" spans="1:61" s="7" customFormat="1" ht="17.25" customHeight="1" x14ac:dyDescent="0.2">
      <c r="A23" s="17" t="s">
        <v>96</v>
      </c>
      <c r="B23" s="18"/>
      <c r="C23" s="17" t="s">
        <v>97</v>
      </c>
      <c r="D23" s="17">
        <f>+D24</f>
        <v>15000000</v>
      </c>
      <c r="E23" s="17">
        <f t="shared" ref="E23:BG24" si="10">+E24</f>
        <v>0</v>
      </c>
      <c r="F23" s="17">
        <f t="shared" si="10"/>
        <v>15000000</v>
      </c>
      <c r="G23" s="17">
        <f>+G24+15000000</f>
        <v>15000000</v>
      </c>
      <c r="H23" s="17">
        <f t="shared" si="10"/>
        <v>0</v>
      </c>
      <c r="I23" s="17">
        <f t="shared" si="10"/>
        <v>0</v>
      </c>
      <c r="J23" s="17">
        <f t="shared" si="10"/>
        <v>0</v>
      </c>
      <c r="K23" s="17">
        <f t="shared" si="10"/>
        <v>0</v>
      </c>
      <c r="L23" s="17">
        <f t="shared" si="10"/>
        <v>0</v>
      </c>
      <c r="M23" s="17">
        <f t="shared" si="10"/>
        <v>0</v>
      </c>
      <c r="N23" s="17">
        <f t="shared" si="10"/>
        <v>0</v>
      </c>
      <c r="O23" s="17">
        <f t="shared" si="10"/>
        <v>0</v>
      </c>
      <c r="P23" s="17">
        <f t="shared" si="10"/>
        <v>0</v>
      </c>
      <c r="Q23" s="17">
        <f t="shared" si="10"/>
        <v>0</v>
      </c>
      <c r="R23" s="17">
        <f t="shared" si="10"/>
        <v>0</v>
      </c>
      <c r="S23" s="17">
        <f t="shared" si="10"/>
        <v>0</v>
      </c>
      <c r="T23" s="17">
        <f t="shared" si="10"/>
        <v>0</v>
      </c>
      <c r="U23" s="17">
        <f t="shared" si="10"/>
        <v>0</v>
      </c>
      <c r="V23" s="17">
        <f t="shared" si="10"/>
        <v>0</v>
      </c>
      <c r="W23" s="17">
        <f t="shared" si="10"/>
        <v>0</v>
      </c>
      <c r="X23" s="17">
        <f t="shared" si="10"/>
        <v>0</v>
      </c>
      <c r="Y23" s="17">
        <f t="shared" si="10"/>
        <v>0</v>
      </c>
      <c r="Z23" s="17">
        <f t="shared" si="10"/>
        <v>0</v>
      </c>
      <c r="AA23" s="17">
        <f t="shared" si="10"/>
        <v>0</v>
      </c>
      <c r="AB23" s="17">
        <f t="shared" si="10"/>
        <v>0</v>
      </c>
      <c r="AC23" s="17">
        <f t="shared" si="10"/>
        <v>0</v>
      </c>
      <c r="AD23" s="17">
        <f t="shared" si="10"/>
        <v>0</v>
      </c>
      <c r="AE23" s="17">
        <f t="shared" si="10"/>
        <v>0</v>
      </c>
      <c r="AF23" s="17">
        <f t="shared" si="10"/>
        <v>0</v>
      </c>
      <c r="AG23" s="17">
        <f t="shared" si="10"/>
        <v>0</v>
      </c>
      <c r="AH23" s="17">
        <f t="shared" si="10"/>
        <v>0</v>
      </c>
      <c r="AI23" s="17">
        <f t="shared" si="10"/>
        <v>0</v>
      </c>
      <c r="AJ23" s="17">
        <f t="shared" si="10"/>
        <v>0</v>
      </c>
      <c r="AK23" s="17">
        <f t="shared" si="10"/>
        <v>0</v>
      </c>
      <c r="AL23" s="17">
        <f t="shared" si="10"/>
        <v>0</v>
      </c>
      <c r="AM23" s="17">
        <f t="shared" si="10"/>
        <v>0</v>
      </c>
      <c r="AN23" s="17">
        <f t="shared" si="10"/>
        <v>0</v>
      </c>
      <c r="AO23" s="17">
        <f t="shared" si="10"/>
        <v>0</v>
      </c>
      <c r="AP23" s="17">
        <f t="shared" si="10"/>
        <v>0</v>
      </c>
      <c r="AQ23" s="17">
        <f t="shared" si="10"/>
        <v>0</v>
      </c>
      <c r="AR23" s="17">
        <f t="shared" si="10"/>
        <v>0</v>
      </c>
      <c r="AS23" s="17">
        <f t="shared" si="10"/>
        <v>0</v>
      </c>
      <c r="AT23" s="17">
        <f>+AT24</f>
        <v>0</v>
      </c>
      <c r="AU23" s="17">
        <f t="shared" si="10"/>
        <v>0</v>
      </c>
      <c r="AV23" s="17">
        <f t="shared" si="10"/>
        <v>0</v>
      </c>
      <c r="AW23" s="17">
        <f t="shared" si="10"/>
        <v>0</v>
      </c>
      <c r="AX23" s="17">
        <f t="shared" si="10"/>
        <v>0</v>
      </c>
      <c r="AY23" s="17">
        <f t="shared" si="10"/>
        <v>0</v>
      </c>
      <c r="AZ23" s="17">
        <f t="shared" si="10"/>
        <v>0</v>
      </c>
      <c r="BA23" s="17">
        <f t="shared" si="10"/>
        <v>0</v>
      </c>
      <c r="BB23" s="17">
        <f t="shared" si="10"/>
        <v>0</v>
      </c>
      <c r="BC23" s="17">
        <f t="shared" si="10"/>
        <v>0</v>
      </c>
      <c r="BD23" s="17">
        <f t="shared" si="10"/>
        <v>0</v>
      </c>
      <c r="BE23" s="17">
        <f t="shared" si="10"/>
        <v>0</v>
      </c>
      <c r="BF23" s="17">
        <f t="shared" si="10"/>
        <v>0</v>
      </c>
      <c r="BG23" s="17">
        <f t="shared" si="10"/>
        <v>0</v>
      </c>
      <c r="BH23" s="56"/>
    </row>
    <row r="24" spans="1:61" s="23" customFormat="1" ht="17.25" customHeight="1" x14ac:dyDescent="0.2">
      <c r="A24" s="57" t="s">
        <v>98</v>
      </c>
      <c r="B24" s="58"/>
      <c r="C24" s="57" t="s">
        <v>99</v>
      </c>
      <c r="D24" s="59">
        <f>+D25</f>
        <v>15000000</v>
      </c>
      <c r="E24" s="57">
        <f t="shared" si="10"/>
        <v>0</v>
      </c>
      <c r="F24" s="57">
        <f t="shared" si="10"/>
        <v>15000000</v>
      </c>
      <c r="G24" s="57">
        <f>+G25</f>
        <v>0</v>
      </c>
      <c r="H24" s="57">
        <f t="shared" si="10"/>
        <v>0</v>
      </c>
      <c r="I24" s="57">
        <f t="shared" si="10"/>
        <v>0</v>
      </c>
      <c r="J24" s="57">
        <f t="shared" si="10"/>
        <v>0</v>
      </c>
      <c r="K24" s="57">
        <f t="shared" si="10"/>
        <v>0</v>
      </c>
      <c r="L24" s="57">
        <f t="shared" si="10"/>
        <v>0</v>
      </c>
      <c r="M24" s="57">
        <f t="shared" si="10"/>
        <v>0</v>
      </c>
      <c r="N24" s="57">
        <f t="shared" si="10"/>
        <v>0</v>
      </c>
      <c r="O24" s="57">
        <f t="shared" si="10"/>
        <v>0</v>
      </c>
      <c r="P24" s="57">
        <f t="shared" si="10"/>
        <v>0</v>
      </c>
      <c r="Q24" s="57">
        <f t="shared" si="10"/>
        <v>0</v>
      </c>
      <c r="R24" s="57">
        <f t="shared" si="10"/>
        <v>0</v>
      </c>
      <c r="S24" s="57">
        <f t="shared" si="10"/>
        <v>0</v>
      </c>
      <c r="T24" s="57">
        <f t="shared" si="10"/>
        <v>0</v>
      </c>
      <c r="U24" s="57">
        <f t="shared" si="10"/>
        <v>0</v>
      </c>
      <c r="V24" s="57">
        <f t="shared" si="10"/>
        <v>0</v>
      </c>
      <c r="W24" s="57">
        <f t="shared" si="10"/>
        <v>0</v>
      </c>
      <c r="X24" s="57">
        <f t="shared" si="10"/>
        <v>0</v>
      </c>
      <c r="Y24" s="57">
        <f t="shared" si="10"/>
        <v>0</v>
      </c>
      <c r="Z24" s="57">
        <f t="shared" si="10"/>
        <v>0</v>
      </c>
      <c r="AA24" s="57">
        <f t="shared" si="10"/>
        <v>0</v>
      </c>
      <c r="AB24" s="57">
        <f t="shared" si="10"/>
        <v>0</v>
      </c>
      <c r="AC24" s="57">
        <f t="shared" si="10"/>
        <v>0</v>
      </c>
      <c r="AD24" s="57">
        <f t="shared" si="10"/>
        <v>0</v>
      </c>
      <c r="AE24" s="57">
        <f t="shared" si="10"/>
        <v>0</v>
      </c>
      <c r="AF24" s="57">
        <f t="shared" si="10"/>
        <v>0</v>
      </c>
      <c r="AG24" s="57">
        <f t="shared" si="10"/>
        <v>0</v>
      </c>
      <c r="AH24" s="57">
        <f t="shared" si="10"/>
        <v>0</v>
      </c>
      <c r="AI24" s="57">
        <f t="shared" si="10"/>
        <v>0</v>
      </c>
      <c r="AJ24" s="57">
        <f t="shared" si="10"/>
        <v>0</v>
      </c>
      <c r="AK24" s="57">
        <f t="shared" si="10"/>
        <v>0</v>
      </c>
      <c r="AL24" s="57">
        <f t="shared" si="10"/>
        <v>0</v>
      </c>
      <c r="AM24" s="57">
        <f t="shared" si="10"/>
        <v>0</v>
      </c>
      <c r="AN24" s="57">
        <f t="shared" si="10"/>
        <v>0</v>
      </c>
      <c r="AO24" s="57">
        <f t="shared" si="10"/>
        <v>0</v>
      </c>
      <c r="AP24" s="57">
        <f t="shared" si="10"/>
        <v>0</v>
      </c>
      <c r="AQ24" s="57">
        <f t="shared" si="10"/>
        <v>0</v>
      </c>
      <c r="AR24" s="57">
        <f t="shared" si="10"/>
        <v>0</v>
      </c>
      <c r="AS24" s="57">
        <f t="shared" si="10"/>
        <v>0</v>
      </c>
      <c r="AT24" s="57">
        <f t="shared" si="10"/>
        <v>0</v>
      </c>
      <c r="AU24" s="57">
        <f t="shared" si="10"/>
        <v>0</v>
      </c>
      <c r="AV24" s="57">
        <f t="shared" si="10"/>
        <v>0</v>
      </c>
      <c r="AW24" s="57">
        <f t="shared" si="10"/>
        <v>0</v>
      </c>
      <c r="AX24" s="57">
        <f t="shared" si="10"/>
        <v>0</v>
      </c>
      <c r="AY24" s="57">
        <f t="shared" si="10"/>
        <v>0</v>
      </c>
      <c r="AZ24" s="57">
        <f t="shared" si="10"/>
        <v>0</v>
      </c>
      <c r="BA24" s="57">
        <f t="shared" si="10"/>
        <v>0</v>
      </c>
      <c r="BB24" s="57">
        <f t="shared" si="10"/>
        <v>0</v>
      </c>
      <c r="BC24" s="57">
        <f t="shared" si="10"/>
        <v>0</v>
      </c>
      <c r="BD24" s="57">
        <f t="shared" si="10"/>
        <v>0</v>
      </c>
      <c r="BE24" s="57">
        <f t="shared" si="10"/>
        <v>0</v>
      </c>
      <c r="BF24" s="57">
        <f t="shared" si="10"/>
        <v>0</v>
      </c>
      <c r="BG24" s="57">
        <f t="shared" si="10"/>
        <v>0</v>
      </c>
      <c r="BH24" s="60"/>
    </row>
    <row r="25" spans="1:61" s="38" customFormat="1" ht="17.25" customHeight="1" x14ac:dyDescent="0.2">
      <c r="A25" s="26" t="s">
        <v>100</v>
      </c>
      <c r="B25" s="37"/>
      <c r="C25" s="26" t="s">
        <v>101</v>
      </c>
      <c r="D25" s="26">
        <f t="shared" ref="D25:BG25" si="11">SUM(D26:D26)</f>
        <v>15000000</v>
      </c>
      <c r="E25" s="26">
        <f t="shared" si="11"/>
        <v>0</v>
      </c>
      <c r="F25" s="26">
        <f t="shared" si="11"/>
        <v>15000000</v>
      </c>
      <c r="G25" s="26">
        <f t="shared" si="11"/>
        <v>0</v>
      </c>
      <c r="H25" s="26">
        <f t="shared" si="11"/>
        <v>0</v>
      </c>
      <c r="I25" s="26">
        <f t="shared" si="11"/>
        <v>0</v>
      </c>
      <c r="J25" s="26">
        <f t="shared" si="11"/>
        <v>0</v>
      </c>
      <c r="K25" s="26">
        <f t="shared" si="11"/>
        <v>0</v>
      </c>
      <c r="L25" s="26">
        <f t="shared" si="11"/>
        <v>0</v>
      </c>
      <c r="M25" s="26">
        <f t="shared" si="11"/>
        <v>0</v>
      </c>
      <c r="N25" s="26">
        <f t="shared" si="11"/>
        <v>0</v>
      </c>
      <c r="O25" s="26">
        <f t="shared" si="11"/>
        <v>0</v>
      </c>
      <c r="P25" s="26">
        <f t="shared" si="11"/>
        <v>0</v>
      </c>
      <c r="Q25" s="26">
        <f t="shared" si="11"/>
        <v>0</v>
      </c>
      <c r="R25" s="26">
        <f t="shared" si="11"/>
        <v>0</v>
      </c>
      <c r="S25" s="26">
        <f t="shared" si="11"/>
        <v>0</v>
      </c>
      <c r="T25" s="26">
        <f t="shared" si="11"/>
        <v>0</v>
      </c>
      <c r="U25" s="26">
        <f t="shared" si="11"/>
        <v>0</v>
      </c>
      <c r="V25" s="26">
        <f t="shared" si="11"/>
        <v>0</v>
      </c>
      <c r="W25" s="26">
        <f t="shared" si="11"/>
        <v>0</v>
      </c>
      <c r="X25" s="26">
        <f t="shared" si="11"/>
        <v>0</v>
      </c>
      <c r="Y25" s="26">
        <f>SUM(Y26:Y26)</f>
        <v>0</v>
      </c>
      <c r="Z25" s="26">
        <f t="shared" si="11"/>
        <v>0</v>
      </c>
      <c r="AA25" s="26">
        <f t="shared" si="11"/>
        <v>0</v>
      </c>
      <c r="AB25" s="26">
        <f t="shared" si="11"/>
        <v>0</v>
      </c>
      <c r="AC25" s="26">
        <f t="shared" si="11"/>
        <v>0</v>
      </c>
      <c r="AD25" s="26">
        <f t="shared" si="11"/>
        <v>0</v>
      </c>
      <c r="AE25" s="26">
        <f t="shared" si="11"/>
        <v>0</v>
      </c>
      <c r="AF25" s="26">
        <f t="shared" si="11"/>
        <v>0</v>
      </c>
      <c r="AG25" s="26">
        <f>SUM(AG26:AG26)</f>
        <v>0</v>
      </c>
      <c r="AH25" s="26">
        <f t="shared" si="11"/>
        <v>0</v>
      </c>
      <c r="AI25" s="26">
        <f t="shared" si="11"/>
        <v>0</v>
      </c>
      <c r="AJ25" s="26">
        <f t="shared" si="11"/>
        <v>0</v>
      </c>
      <c r="AK25" s="26">
        <f t="shared" si="11"/>
        <v>0</v>
      </c>
      <c r="AL25" s="26">
        <f t="shared" si="11"/>
        <v>0</v>
      </c>
      <c r="AM25" s="26">
        <f t="shared" si="11"/>
        <v>0</v>
      </c>
      <c r="AN25" s="26">
        <f t="shared" si="11"/>
        <v>0</v>
      </c>
      <c r="AO25" s="26">
        <f t="shared" si="11"/>
        <v>0</v>
      </c>
      <c r="AP25" s="26">
        <f t="shared" si="11"/>
        <v>0</v>
      </c>
      <c r="AQ25" s="26">
        <f t="shared" si="11"/>
        <v>0</v>
      </c>
      <c r="AR25" s="26">
        <f t="shared" si="11"/>
        <v>0</v>
      </c>
      <c r="AS25" s="26">
        <f t="shared" si="11"/>
        <v>0</v>
      </c>
      <c r="AT25" s="26">
        <f>SUM(AT26:AT26)</f>
        <v>0</v>
      </c>
      <c r="AU25" s="26">
        <f t="shared" si="11"/>
        <v>0</v>
      </c>
      <c r="AV25" s="26">
        <f t="shared" si="11"/>
        <v>0</v>
      </c>
      <c r="AW25" s="26">
        <f t="shared" si="11"/>
        <v>0</v>
      </c>
      <c r="AX25" s="26">
        <f t="shared" si="11"/>
        <v>0</v>
      </c>
      <c r="AY25" s="26">
        <f t="shared" si="11"/>
        <v>0</v>
      </c>
      <c r="AZ25" s="26">
        <f t="shared" si="11"/>
        <v>0</v>
      </c>
      <c r="BA25" s="26">
        <f t="shared" si="11"/>
        <v>0</v>
      </c>
      <c r="BB25" s="26">
        <f t="shared" si="11"/>
        <v>0</v>
      </c>
      <c r="BC25" s="26">
        <f t="shared" si="11"/>
        <v>0</v>
      </c>
      <c r="BD25" s="26">
        <f t="shared" si="11"/>
        <v>0</v>
      </c>
      <c r="BE25" s="26">
        <f t="shared" si="11"/>
        <v>0</v>
      </c>
      <c r="BF25" s="26">
        <f t="shared" si="11"/>
        <v>0</v>
      </c>
      <c r="BG25" s="26">
        <f t="shared" si="11"/>
        <v>0</v>
      </c>
      <c r="BH25" s="61"/>
    </row>
    <row r="26" spans="1:61" s="4" customFormat="1" ht="17.25" customHeight="1" x14ac:dyDescent="0.2">
      <c r="A26" s="62" t="s">
        <v>102</v>
      </c>
      <c r="B26" s="63">
        <v>20</v>
      </c>
      <c r="C26" s="62" t="s">
        <v>103</v>
      </c>
      <c r="D26" s="62">
        <v>15000000</v>
      </c>
      <c r="E26" s="62">
        <v>0</v>
      </c>
      <c r="F26" s="62">
        <v>15000000</v>
      </c>
      <c r="G26" s="62">
        <f>SUM(D26:E26)-F26</f>
        <v>0</v>
      </c>
      <c r="H26" s="62">
        <v>0</v>
      </c>
      <c r="I26" s="62">
        <v>0</v>
      </c>
      <c r="J26" s="62">
        <v>0</v>
      </c>
      <c r="K26" s="62">
        <v>0</v>
      </c>
      <c r="L26" s="62">
        <v>0</v>
      </c>
      <c r="M26" s="6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f>SUM(H26:S26)</f>
        <v>0</v>
      </c>
      <c r="U26" s="62">
        <v>0</v>
      </c>
      <c r="V26" s="62">
        <v>0</v>
      </c>
      <c r="W26" s="62">
        <v>0</v>
      </c>
      <c r="X26" s="62">
        <v>0</v>
      </c>
      <c r="Y26" s="62">
        <v>0</v>
      </c>
      <c r="Z26" s="62">
        <v>0</v>
      </c>
      <c r="AA26" s="62">
        <v>0</v>
      </c>
      <c r="AB26" s="62">
        <v>0</v>
      </c>
      <c r="AC26" s="62">
        <v>0</v>
      </c>
      <c r="AD26" s="62">
        <v>0</v>
      </c>
      <c r="AE26" s="62">
        <v>0</v>
      </c>
      <c r="AF26" s="62">
        <v>0</v>
      </c>
      <c r="AG26" s="62">
        <f>SUM(U26:AF26)</f>
        <v>0</v>
      </c>
      <c r="AH26" s="62">
        <v>0</v>
      </c>
      <c r="AI26" s="62">
        <v>0</v>
      </c>
      <c r="AJ26" s="62">
        <v>0</v>
      </c>
      <c r="AK26" s="62">
        <v>0</v>
      </c>
      <c r="AL26" s="62">
        <v>0</v>
      </c>
      <c r="AM26" s="62">
        <v>0</v>
      </c>
      <c r="AN26" s="62">
        <v>0</v>
      </c>
      <c r="AO26" s="62">
        <v>0</v>
      </c>
      <c r="AP26" s="62">
        <v>0</v>
      </c>
      <c r="AQ26" s="62">
        <v>0</v>
      </c>
      <c r="AR26" s="62">
        <v>0</v>
      </c>
      <c r="AS26" s="62">
        <v>0</v>
      </c>
      <c r="AT26" s="62">
        <f>SUM(AH26:AS26)</f>
        <v>0</v>
      </c>
      <c r="AU26" s="62">
        <v>0</v>
      </c>
      <c r="AV26" s="62">
        <v>0</v>
      </c>
      <c r="AW26" s="62">
        <v>0</v>
      </c>
      <c r="AX26" s="62">
        <v>0</v>
      </c>
      <c r="AY26" s="62">
        <v>0</v>
      </c>
      <c r="AZ26" s="62">
        <v>0</v>
      </c>
      <c r="BA26" s="62">
        <v>0</v>
      </c>
      <c r="BB26" s="62">
        <v>0</v>
      </c>
      <c r="BC26" s="62">
        <v>0</v>
      </c>
      <c r="BD26" s="62">
        <v>0</v>
      </c>
      <c r="BE26" s="62">
        <v>0</v>
      </c>
      <c r="BF26" s="62">
        <v>0</v>
      </c>
      <c r="BG26" s="62">
        <f>SUM(AU26:BF26)</f>
        <v>0</v>
      </c>
      <c r="BH26" s="19"/>
    </row>
    <row r="27" spans="1:61" s="7" customFormat="1" ht="22.5" customHeight="1" x14ac:dyDescent="0.2">
      <c r="A27" s="17" t="s">
        <v>104</v>
      </c>
      <c r="B27" s="18"/>
      <c r="C27" s="17" t="s">
        <v>105</v>
      </c>
      <c r="D27" s="17">
        <f>SUM(D28+D31+D33)</f>
        <v>57000000</v>
      </c>
      <c r="E27" s="17">
        <f>SUM(E28+E31+E33)</f>
        <v>0</v>
      </c>
      <c r="F27" s="17">
        <f t="shared" ref="F27:BG27" si="12">SUM(F28+F31+F33)</f>
        <v>15000000</v>
      </c>
      <c r="G27" s="17">
        <f>SUM(G28+G31+G33)+15000000</f>
        <v>57000000</v>
      </c>
      <c r="H27" s="17">
        <f t="shared" si="12"/>
        <v>0</v>
      </c>
      <c r="I27" s="17">
        <f t="shared" si="12"/>
        <v>0</v>
      </c>
      <c r="J27" s="17">
        <f t="shared" si="12"/>
        <v>0</v>
      </c>
      <c r="K27" s="17">
        <f t="shared" si="12"/>
        <v>0</v>
      </c>
      <c r="L27" s="17">
        <f t="shared" si="12"/>
        <v>0</v>
      </c>
      <c r="M27" s="17">
        <f t="shared" si="12"/>
        <v>0</v>
      </c>
      <c r="N27" s="17">
        <f t="shared" si="12"/>
        <v>0</v>
      </c>
      <c r="O27" s="17">
        <f t="shared" si="12"/>
        <v>0</v>
      </c>
      <c r="P27" s="17">
        <f t="shared" si="12"/>
        <v>0</v>
      </c>
      <c r="Q27" s="17">
        <f t="shared" si="12"/>
        <v>0</v>
      </c>
      <c r="R27" s="17">
        <f t="shared" si="12"/>
        <v>0</v>
      </c>
      <c r="S27" s="17">
        <f t="shared" si="12"/>
        <v>0</v>
      </c>
      <c r="T27" s="17">
        <f t="shared" si="12"/>
        <v>0</v>
      </c>
      <c r="U27" s="17">
        <f t="shared" si="12"/>
        <v>0</v>
      </c>
      <c r="V27" s="17">
        <f t="shared" si="12"/>
        <v>0</v>
      </c>
      <c r="W27" s="17">
        <f t="shared" si="12"/>
        <v>0</v>
      </c>
      <c r="X27" s="17">
        <f t="shared" si="12"/>
        <v>0</v>
      </c>
      <c r="Y27" s="17">
        <f t="shared" si="12"/>
        <v>0</v>
      </c>
      <c r="Z27" s="17">
        <f t="shared" si="12"/>
        <v>0</v>
      </c>
      <c r="AA27" s="17">
        <f t="shared" si="12"/>
        <v>0</v>
      </c>
      <c r="AB27" s="17">
        <f t="shared" si="12"/>
        <v>0</v>
      </c>
      <c r="AC27" s="17">
        <f t="shared" si="12"/>
        <v>0</v>
      </c>
      <c r="AD27" s="17">
        <f t="shared" si="12"/>
        <v>0</v>
      </c>
      <c r="AE27" s="17">
        <f t="shared" si="12"/>
        <v>0</v>
      </c>
      <c r="AF27" s="17">
        <f t="shared" si="12"/>
        <v>0</v>
      </c>
      <c r="AG27" s="17">
        <f t="shared" si="12"/>
        <v>0</v>
      </c>
      <c r="AH27" s="17">
        <f t="shared" si="12"/>
        <v>0</v>
      </c>
      <c r="AI27" s="17">
        <f t="shared" si="12"/>
        <v>0</v>
      </c>
      <c r="AJ27" s="17">
        <f t="shared" si="12"/>
        <v>0</v>
      </c>
      <c r="AK27" s="17">
        <f t="shared" si="12"/>
        <v>0</v>
      </c>
      <c r="AL27" s="17">
        <f t="shared" si="12"/>
        <v>0</v>
      </c>
      <c r="AM27" s="17">
        <f t="shared" si="12"/>
        <v>0</v>
      </c>
      <c r="AN27" s="17">
        <f t="shared" si="12"/>
        <v>0</v>
      </c>
      <c r="AO27" s="17">
        <f t="shared" si="12"/>
        <v>0</v>
      </c>
      <c r="AP27" s="17">
        <f t="shared" si="12"/>
        <v>0</v>
      </c>
      <c r="AQ27" s="17">
        <f t="shared" si="12"/>
        <v>0</v>
      </c>
      <c r="AR27" s="17">
        <f t="shared" si="12"/>
        <v>0</v>
      </c>
      <c r="AS27" s="17">
        <f t="shared" si="12"/>
        <v>0</v>
      </c>
      <c r="AT27" s="17">
        <f t="shared" si="12"/>
        <v>0</v>
      </c>
      <c r="AU27" s="17">
        <f t="shared" si="12"/>
        <v>0</v>
      </c>
      <c r="AV27" s="17">
        <f t="shared" si="12"/>
        <v>0</v>
      </c>
      <c r="AW27" s="17">
        <f t="shared" si="12"/>
        <v>0</v>
      </c>
      <c r="AX27" s="17">
        <f t="shared" si="12"/>
        <v>0</v>
      </c>
      <c r="AY27" s="17">
        <f t="shared" si="12"/>
        <v>0</v>
      </c>
      <c r="AZ27" s="17">
        <f t="shared" si="12"/>
        <v>0</v>
      </c>
      <c r="BA27" s="17">
        <f t="shared" si="12"/>
        <v>0</v>
      </c>
      <c r="BB27" s="17">
        <f t="shared" si="12"/>
        <v>0</v>
      </c>
      <c r="BC27" s="17">
        <f t="shared" si="12"/>
        <v>0</v>
      </c>
      <c r="BD27" s="17">
        <f t="shared" si="12"/>
        <v>0</v>
      </c>
      <c r="BE27" s="17">
        <f t="shared" si="12"/>
        <v>0</v>
      </c>
      <c r="BF27" s="17">
        <f t="shared" si="12"/>
        <v>0</v>
      </c>
      <c r="BG27" s="17">
        <f t="shared" si="12"/>
        <v>0</v>
      </c>
      <c r="BH27" s="64"/>
      <c r="BI27" s="5"/>
    </row>
    <row r="28" spans="1:61" s="23" customFormat="1" ht="17.25" customHeight="1" x14ac:dyDescent="0.2">
      <c r="A28" s="20" t="s">
        <v>106</v>
      </c>
      <c r="B28" s="21"/>
      <c r="C28" s="20" t="s">
        <v>107</v>
      </c>
      <c r="D28" s="65">
        <f>+D29</f>
        <v>5000000</v>
      </c>
      <c r="E28" s="65">
        <f>+E29</f>
        <v>0</v>
      </c>
      <c r="F28" s="20">
        <f t="shared" ref="F28:BG28" si="13">+F29</f>
        <v>5000000</v>
      </c>
      <c r="G28" s="20">
        <f>+G29</f>
        <v>0</v>
      </c>
      <c r="H28" s="20">
        <f t="shared" si="13"/>
        <v>0</v>
      </c>
      <c r="I28" s="20">
        <f t="shared" si="13"/>
        <v>0</v>
      </c>
      <c r="J28" s="20">
        <f t="shared" si="13"/>
        <v>0</v>
      </c>
      <c r="K28" s="20">
        <f t="shared" si="13"/>
        <v>0</v>
      </c>
      <c r="L28" s="20">
        <f t="shared" si="13"/>
        <v>0</v>
      </c>
      <c r="M28" s="20">
        <f t="shared" si="13"/>
        <v>0</v>
      </c>
      <c r="N28" s="20">
        <f t="shared" si="13"/>
        <v>0</v>
      </c>
      <c r="O28" s="20">
        <f t="shared" si="13"/>
        <v>0</v>
      </c>
      <c r="P28" s="20">
        <f t="shared" si="13"/>
        <v>0</v>
      </c>
      <c r="Q28" s="20">
        <f t="shared" si="13"/>
        <v>0</v>
      </c>
      <c r="R28" s="20">
        <f t="shared" si="13"/>
        <v>0</v>
      </c>
      <c r="S28" s="20">
        <f t="shared" si="13"/>
        <v>0</v>
      </c>
      <c r="T28" s="20">
        <f t="shared" si="13"/>
        <v>0</v>
      </c>
      <c r="U28" s="20">
        <f t="shared" si="13"/>
        <v>0</v>
      </c>
      <c r="V28" s="20">
        <f t="shared" si="13"/>
        <v>0</v>
      </c>
      <c r="W28" s="20">
        <f t="shared" si="13"/>
        <v>0</v>
      </c>
      <c r="X28" s="20">
        <f t="shared" si="13"/>
        <v>0</v>
      </c>
      <c r="Y28" s="20">
        <f t="shared" si="13"/>
        <v>0</v>
      </c>
      <c r="Z28" s="20">
        <f t="shared" si="13"/>
        <v>0</v>
      </c>
      <c r="AA28" s="20">
        <f t="shared" si="13"/>
        <v>0</v>
      </c>
      <c r="AB28" s="20">
        <f t="shared" si="13"/>
        <v>0</v>
      </c>
      <c r="AC28" s="20">
        <f t="shared" si="13"/>
        <v>0</v>
      </c>
      <c r="AD28" s="20">
        <f t="shared" si="13"/>
        <v>0</v>
      </c>
      <c r="AE28" s="20">
        <f t="shared" si="13"/>
        <v>0</v>
      </c>
      <c r="AF28" s="20">
        <f t="shared" si="13"/>
        <v>0</v>
      </c>
      <c r="AG28" s="20">
        <f t="shared" si="13"/>
        <v>0</v>
      </c>
      <c r="AH28" s="20">
        <f t="shared" si="13"/>
        <v>0</v>
      </c>
      <c r="AI28" s="20">
        <f t="shared" si="13"/>
        <v>0</v>
      </c>
      <c r="AJ28" s="20">
        <f t="shared" si="13"/>
        <v>0</v>
      </c>
      <c r="AK28" s="20">
        <f t="shared" si="13"/>
        <v>0</v>
      </c>
      <c r="AL28" s="20">
        <f t="shared" si="13"/>
        <v>0</v>
      </c>
      <c r="AM28" s="20">
        <f t="shared" si="13"/>
        <v>0</v>
      </c>
      <c r="AN28" s="20">
        <f t="shared" si="13"/>
        <v>0</v>
      </c>
      <c r="AO28" s="20">
        <f t="shared" si="13"/>
        <v>0</v>
      </c>
      <c r="AP28" s="20">
        <f t="shared" si="13"/>
        <v>0</v>
      </c>
      <c r="AQ28" s="20">
        <f t="shared" si="13"/>
        <v>0</v>
      </c>
      <c r="AR28" s="20">
        <f t="shared" si="13"/>
        <v>0</v>
      </c>
      <c r="AS28" s="20">
        <f t="shared" si="13"/>
        <v>0</v>
      </c>
      <c r="AT28" s="20">
        <f t="shared" si="13"/>
        <v>0</v>
      </c>
      <c r="AU28" s="20">
        <f t="shared" si="13"/>
        <v>0</v>
      </c>
      <c r="AV28" s="20">
        <f t="shared" si="13"/>
        <v>0</v>
      </c>
      <c r="AW28" s="20">
        <f t="shared" si="13"/>
        <v>0</v>
      </c>
      <c r="AX28" s="20">
        <f t="shared" si="13"/>
        <v>0</v>
      </c>
      <c r="AY28" s="20">
        <f t="shared" si="13"/>
        <v>0</v>
      </c>
      <c r="AZ28" s="20">
        <f t="shared" si="13"/>
        <v>0</v>
      </c>
      <c r="BA28" s="20">
        <f t="shared" si="13"/>
        <v>0</v>
      </c>
      <c r="BB28" s="20">
        <f t="shared" si="13"/>
        <v>0</v>
      </c>
      <c r="BC28" s="20">
        <f t="shared" si="13"/>
        <v>0</v>
      </c>
      <c r="BD28" s="20">
        <f t="shared" si="13"/>
        <v>0</v>
      </c>
      <c r="BE28" s="20">
        <f t="shared" si="13"/>
        <v>0</v>
      </c>
      <c r="BF28" s="20">
        <f t="shared" si="13"/>
        <v>0</v>
      </c>
      <c r="BG28" s="20">
        <f t="shared" si="13"/>
        <v>0</v>
      </c>
      <c r="BH28" s="66"/>
      <c r="BI28" s="22"/>
    </row>
    <row r="29" spans="1:61" s="38" customFormat="1" ht="17.25" customHeight="1" x14ac:dyDescent="0.2">
      <c r="A29" s="26" t="s">
        <v>108</v>
      </c>
      <c r="B29" s="37"/>
      <c r="C29" s="26" t="s">
        <v>109</v>
      </c>
      <c r="D29" s="26">
        <f t="shared" ref="D29:BF29" si="14">SUM(D30:D30)</f>
        <v>5000000</v>
      </c>
      <c r="E29" s="26">
        <f>SUM(E30:E30)</f>
        <v>0</v>
      </c>
      <c r="F29" s="26">
        <f t="shared" si="14"/>
        <v>5000000</v>
      </c>
      <c r="G29" s="26">
        <f t="shared" si="14"/>
        <v>0</v>
      </c>
      <c r="H29" s="26">
        <f t="shared" si="14"/>
        <v>0</v>
      </c>
      <c r="I29" s="26">
        <f t="shared" si="14"/>
        <v>0</v>
      </c>
      <c r="J29" s="26">
        <f t="shared" si="14"/>
        <v>0</v>
      </c>
      <c r="K29" s="26">
        <f t="shared" si="14"/>
        <v>0</v>
      </c>
      <c r="L29" s="26">
        <f t="shared" si="14"/>
        <v>0</v>
      </c>
      <c r="M29" s="26">
        <f>SUM(M30:M30)</f>
        <v>0</v>
      </c>
      <c r="N29" s="26">
        <f t="shared" si="14"/>
        <v>0</v>
      </c>
      <c r="O29" s="26">
        <f t="shared" si="14"/>
        <v>0</v>
      </c>
      <c r="P29" s="26">
        <f t="shared" si="14"/>
        <v>0</v>
      </c>
      <c r="Q29" s="26">
        <f t="shared" si="14"/>
        <v>0</v>
      </c>
      <c r="R29" s="26">
        <f t="shared" si="14"/>
        <v>0</v>
      </c>
      <c r="S29" s="26">
        <f t="shared" si="14"/>
        <v>0</v>
      </c>
      <c r="T29" s="26">
        <f>SUM(T30:T30)</f>
        <v>0</v>
      </c>
      <c r="U29" s="26">
        <f t="shared" si="14"/>
        <v>0</v>
      </c>
      <c r="V29" s="26">
        <f t="shared" si="14"/>
        <v>0</v>
      </c>
      <c r="W29" s="26">
        <f t="shared" si="14"/>
        <v>0</v>
      </c>
      <c r="X29" s="26">
        <f t="shared" si="14"/>
        <v>0</v>
      </c>
      <c r="Y29" s="26">
        <f>SUM(Y30:Y30)</f>
        <v>0</v>
      </c>
      <c r="Z29" s="26">
        <f t="shared" si="14"/>
        <v>0</v>
      </c>
      <c r="AA29" s="26">
        <f t="shared" si="14"/>
        <v>0</v>
      </c>
      <c r="AB29" s="26">
        <f t="shared" si="14"/>
        <v>0</v>
      </c>
      <c r="AC29" s="26">
        <f t="shared" si="14"/>
        <v>0</v>
      </c>
      <c r="AD29" s="26">
        <f t="shared" si="14"/>
        <v>0</v>
      </c>
      <c r="AE29" s="26">
        <f t="shared" si="14"/>
        <v>0</v>
      </c>
      <c r="AF29" s="26">
        <f t="shared" si="14"/>
        <v>0</v>
      </c>
      <c r="AG29" s="26">
        <f>SUM(AG30:AG30)</f>
        <v>0</v>
      </c>
      <c r="AH29" s="26">
        <f t="shared" si="14"/>
        <v>0</v>
      </c>
      <c r="AI29" s="26">
        <f t="shared" si="14"/>
        <v>0</v>
      </c>
      <c r="AJ29" s="26">
        <f t="shared" si="14"/>
        <v>0</v>
      </c>
      <c r="AK29" s="26">
        <f t="shared" si="14"/>
        <v>0</v>
      </c>
      <c r="AL29" s="26">
        <f t="shared" si="14"/>
        <v>0</v>
      </c>
      <c r="AM29" s="26">
        <f t="shared" si="14"/>
        <v>0</v>
      </c>
      <c r="AN29" s="26">
        <f t="shared" si="14"/>
        <v>0</v>
      </c>
      <c r="AO29" s="26">
        <f t="shared" si="14"/>
        <v>0</v>
      </c>
      <c r="AP29" s="26">
        <f t="shared" si="14"/>
        <v>0</v>
      </c>
      <c r="AQ29" s="26">
        <f t="shared" si="14"/>
        <v>0</v>
      </c>
      <c r="AR29" s="26">
        <f t="shared" si="14"/>
        <v>0</v>
      </c>
      <c r="AS29" s="26">
        <f t="shared" si="14"/>
        <v>0</v>
      </c>
      <c r="AT29" s="26">
        <f>SUM(AT30:AT30)</f>
        <v>0</v>
      </c>
      <c r="AU29" s="26">
        <f t="shared" si="14"/>
        <v>0</v>
      </c>
      <c r="AV29" s="26">
        <f t="shared" si="14"/>
        <v>0</v>
      </c>
      <c r="AW29" s="26">
        <f t="shared" si="14"/>
        <v>0</v>
      </c>
      <c r="AX29" s="26">
        <f t="shared" si="14"/>
        <v>0</v>
      </c>
      <c r="AY29" s="26">
        <f t="shared" si="14"/>
        <v>0</v>
      </c>
      <c r="AZ29" s="26">
        <f t="shared" si="14"/>
        <v>0</v>
      </c>
      <c r="BA29" s="26">
        <f t="shared" si="14"/>
        <v>0</v>
      </c>
      <c r="BB29" s="26">
        <f t="shared" si="14"/>
        <v>0</v>
      </c>
      <c r="BC29" s="26">
        <f t="shared" si="14"/>
        <v>0</v>
      </c>
      <c r="BD29" s="26">
        <f t="shared" si="14"/>
        <v>0</v>
      </c>
      <c r="BE29" s="26">
        <f t="shared" si="14"/>
        <v>0</v>
      </c>
      <c r="BF29" s="26">
        <f t="shared" si="14"/>
        <v>0</v>
      </c>
      <c r="BG29" s="26">
        <f>SUM(BG30:BG30)</f>
        <v>0</v>
      </c>
      <c r="BH29" s="19"/>
      <c r="BI29" s="4"/>
    </row>
    <row r="30" spans="1:61" s="4" customFormat="1" ht="17.25" customHeight="1" x14ac:dyDescent="0.2">
      <c r="A30" s="67" t="s">
        <v>110</v>
      </c>
      <c r="B30" s="68">
        <v>20</v>
      </c>
      <c r="C30" s="67" t="s">
        <v>111</v>
      </c>
      <c r="D30" s="67">
        <v>5000000</v>
      </c>
      <c r="E30" s="62">
        <v>0</v>
      </c>
      <c r="F30" s="62">
        <v>5000000</v>
      </c>
      <c r="G30" s="62">
        <f>SUM(D30:E30)-F30</f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2">
        <v>0</v>
      </c>
      <c r="T30" s="62">
        <f>SUM(H30:S30)</f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2">
        <v>0</v>
      </c>
      <c r="AE30" s="62">
        <v>0</v>
      </c>
      <c r="AF30" s="62">
        <v>0</v>
      </c>
      <c r="AG30" s="62">
        <f>SUM(U30:AF30)</f>
        <v>0</v>
      </c>
      <c r="AH30" s="62">
        <v>0</v>
      </c>
      <c r="AI30" s="62">
        <v>0</v>
      </c>
      <c r="AJ30" s="62">
        <v>0</v>
      </c>
      <c r="AK30" s="62">
        <v>0</v>
      </c>
      <c r="AL30" s="62">
        <v>0</v>
      </c>
      <c r="AM30" s="62">
        <v>0</v>
      </c>
      <c r="AN30" s="62">
        <v>0</v>
      </c>
      <c r="AO30" s="62">
        <v>0</v>
      </c>
      <c r="AP30" s="62">
        <v>0</v>
      </c>
      <c r="AQ30" s="62">
        <v>0</v>
      </c>
      <c r="AR30" s="62">
        <v>0</v>
      </c>
      <c r="AS30" s="62">
        <v>0</v>
      </c>
      <c r="AT30" s="62">
        <f>SUM(AH30:AS30)</f>
        <v>0</v>
      </c>
      <c r="AU30" s="62">
        <v>0</v>
      </c>
      <c r="AV30" s="62">
        <v>0</v>
      </c>
      <c r="AW30" s="62">
        <v>0</v>
      </c>
      <c r="AX30" s="62">
        <v>0</v>
      </c>
      <c r="AY30" s="62">
        <v>0</v>
      </c>
      <c r="AZ30" s="62">
        <v>0</v>
      </c>
      <c r="BA30" s="62">
        <v>0</v>
      </c>
      <c r="BB30" s="62">
        <v>0</v>
      </c>
      <c r="BC30" s="62">
        <v>0</v>
      </c>
      <c r="BD30" s="62">
        <v>0</v>
      </c>
      <c r="BE30" s="62">
        <v>0</v>
      </c>
      <c r="BF30" s="62">
        <v>0</v>
      </c>
      <c r="BG30" s="62">
        <f>SUM(AU30:BF30)</f>
        <v>0</v>
      </c>
      <c r="BH30" s="19"/>
    </row>
    <row r="31" spans="1:61" s="23" customFormat="1" ht="17.25" customHeight="1" x14ac:dyDescent="0.2">
      <c r="A31" s="20" t="s">
        <v>112</v>
      </c>
      <c r="B31" s="21"/>
      <c r="C31" s="20" t="s">
        <v>113</v>
      </c>
      <c r="D31" s="20">
        <f>+D32</f>
        <v>42000000</v>
      </c>
      <c r="E31" s="20">
        <f t="shared" ref="E31:BG31" si="15">+E32</f>
        <v>0</v>
      </c>
      <c r="F31" s="20">
        <f t="shared" si="15"/>
        <v>0</v>
      </c>
      <c r="G31" s="20">
        <f t="shared" si="15"/>
        <v>42000000</v>
      </c>
      <c r="H31" s="20">
        <f t="shared" si="15"/>
        <v>0</v>
      </c>
      <c r="I31" s="20">
        <f t="shared" si="15"/>
        <v>0</v>
      </c>
      <c r="J31" s="20">
        <f t="shared" si="15"/>
        <v>0</v>
      </c>
      <c r="K31" s="20">
        <f t="shared" si="15"/>
        <v>0</v>
      </c>
      <c r="L31" s="20">
        <f t="shared" si="15"/>
        <v>0</v>
      </c>
      <c r="M31" s="20">
        <f t="shared" si="15"/>
        <v>0</v>
      </c>
      <c r="N31" s="20">
        <f t="shared" si="15"/>
        <v>0</v>
      </c>
      <c r="O31" s="20">
        <f t="shared" si="15"/>
        <v>0</v>
      </c>
      <c r="P31" s="20">
        <f t="shared" si="15"/>
        <v>0</v>
      </c>
      <c r="Q31" s="20">
        <f t="shared" si="15"/>
        <v>0</v>
      </c>
      <c r="R31" s="20">
        <f t="shared" si="15"/>
        <v>0</v>
      </c>
      <c r="S31" s="20">
        <f t="shared" si="15"/>
        <v>0</v>
      </c>
      <c r="T31" s="20">
        <f t="shared" si="15"/>
        <v>0</v>
      </c>
      <c r="U31" s="20">
        <f t="shared" si="15"/>
        <v>0</v>
      </c>
      <c r="V31" s="20">
        <f t="shared" si="15"/>
        <v>0</v>
      </c>
      <c r="W31" s="20">
        <f t="shared" si="15"/>
        <v>0</v>
      </c>
      <c r="X31" s="20">
        <f t="shared" si="15"/>
        <v>0</v>
      </c>
      <c r="Y31" s="20">
        <f t="shared" si="15"/>
        <v>0</v>
      </c>
      <c r="Z31" s="20">
        <f t="shared" si="15"/>
        <v>0</v>
      </c>
      <c r="AA31" s="20">
        <f t="shared" si="15"/>
        <v>0</v>
      </c>
      <c r="AB31" s="20">
        <f t="shared" si="15"/>
        <v>0</v>
      </c>
      <c r="AC31" s="20">
        <f t="shared" si="15"/>
        <v>0</v>
      </c>
      <c r="AD31" s="20">
        <f t="shared" si="15"/>
        <v>0</v>
      </c>
      <c r="AE31" s="20">
        <f t="shared" si="15"/>
        <v>0</v>
      </c>
      <c r="AF31" s="20">
        <f t="shared" si="15"/>
        <v>0</v>
      </c>
      <c r="AG31" s="20">
        <f t="shared" si="15"/>
        <v>0</v>
      </c>
      <c r="AH31" s="20">
        <f t="shared" si="15"/>
        <v>0</v>
      </c>
      <c r="AI31" s="20">
        <f t="shared" si="15"/>
        <v>0</v>
      </c>
      <c r="AJ31" s="20">
        <f t="shared" si="15"/>
        <v>0</v>
      </c>
      <c r="AK31" s="20">
        <f t="shared" si="15"/>
        <v>0</v>
      </c>
      <c r="AL31" s="20">
        <f t="shared" si="15"/>
        <v>0</v>
      </c>
      <c r="AM31" s="20">
        <f t="shared" si="15"/>
        <v>0</v>
      </c>
      <c r="AN31" s="20">
        <f t="shared" si="15"/>
        <v>0</v>
      </c>
      <c r="AO31" s="20">
        <f t="shared" si="15"/>
        <v>0</v>
      </c>
      <c r="AP31" s="20">
        <f t="shared" si="15"/>
        <v>0</v>
      </c>
      <c r="AQ31" s="20">
        <f t="shared" si="15"/>
        <v>0</v>
      </c>
      <c r="AR31" s="20">
        <f t="shared" si="15"/>
        <v>0</v>
      </c>
      <c r="AS31" s="20">
        <f t="shared" si="15"/>
        <v>0</v>
      </c>
      <c r="AT31" s="20">
        <f>+AT32</f>
        <v>0</v>
      </c>
      <c r="AU31" s="20">
        <f t="shared" si="15"/>
        <v>0</v>
      </c>
      <c r="AV31" s="20">
        <f t="shared" si="15"/>
        <v>0</v>
      </c>
      <c r="AW31" s="20">
        <f t="shared" si="15"/>
        <v>0</v>
      </c>
      <c r="AX31" s="20">
        <f t="shared" si="15"/>
        <v>0</v>
      </c>
      <c r="AY31" s="20">
        <f t="shared" si="15"/>
        <v>0</v>
      </c>
      <c r="AZ31" s="20">
        <f t="shared" si="15"/>
        <v>0</v>
      </c>
      <c r="BA31" s="20">
        <f t="shared" si="15"/>
        <v>0</v>
      </c>
      <c r="BB31" s="20">
        <f t="shared" si="15"/>
        <v>0</v>
      </c>
      <c r="BC31" s="20">
        <f t="shared" si="15"/>
        <v>0</v>
      </c>
      <c r="BD31" s="20">
        <f t="shared" si="15"/>
        <v>0</v>
      </c>
      <c r="BE31" s="20">
        <f t="shared" si="15"/>
        <v>0</v>
      </c>
      <c r="BF31" s="20">
        <f t="shared" si="15"/>
        <v>0</v>
      </c>
      <c r="BG31" s="20">
        <f t="shared" si="15"/>
        <v>0</v>
      </c>
      <c r="BH31" s="60"/>
    </row>
    <row r="32" spans="1:61" s="4" customFormat="1" ht="17.25" customHeight="1" x14ac:dyDescent="0.2">
      <c r="A32" s="69" t="s">
        <v>114</v>
      </c>
      <c r="B32" s="70">
        <v>20</v>
      </c>
      <c r="C32" s="69" t="s">
        <v>115</v>
      </c>
      <c r="D32" s="69">
        <v>42000000</v>
      </c>
      <c r="E32" s="69">
        <v>0</v>
      </c>
      <c r="F32" s="69">
        <v>0</v>
      </c>
      <c r="G32" s="69">
        <f>SUM(D32:E32)-F32</f>
        <v>42000000</v>
      </c>
      <c r="H32" s="69">
        <v>0</v>
      </c>
      <c r="I32" s="69">
        <v>0</v>
      </c>
      <c r="J32" s="69">
        <v>0</v>
      </c>
      <c r="K32" s="69">
        <v>0</v>
      </c>
      <c r="L32" s="69">
        <v>0</v>
      </c>
      <c r="M32" s="69">
        <v>0</v>
      </c>
      <c r="N32" s="69">
        <v>0</v>
      </c>
      <c r="O32" s="69">
        <v>0</v>
      </c>
      <c r="P32" s="69">
        <v>0</v>
      </c>
      <c r="Q32" s="69">
        <v>0</v>
      </c>
      <c r="R32" s="69">
        <v>0</v>
      </c>
      <c r="S32" s="69">
        <v>0</v>
      </c>
      <c r="T32" s="69">
        <f>SUM(H32:S32)</f>
        <v>0</v>
      </c>
      <c r="U32" s="69">
        <v>0</v>
      </c>
      <c r="V32" s="69">
        <v>0</v>
      </c>
      <c r="W32" s="69">
        <v>0</v>
      </c>
      <c r="X32" s="69">
        <v>0</v>
      </c>
      <c r="Y32" s="69">
        <v>0</v>
      </c>
      <c r="Z32" s="69">
        <v>0</v>
      </c>
      <c r="AA32" s="69">
        <v>0</v>
      </c>
      <c r="AB32" s="69">
        <v>0</v>
      </c>
      <c r="AC32" s="69">
        <v>0</v>
      </c>
      <c r="AD32" s="69">
        <v>0</v>
      </c>
      <c r="AE32" s="69">
        <v>0</v>
      </c>
      <c r="AF32" s="69">
        <v>0</v>
      </c>
      <c r="AG32" s="69">
        <f>SUM(U32:AF32)</f>
        <v>0</v>
      </c>
      <c r="AH32" s="69">
        <v>0</v>
      </c>
      <c r="AI32" s="69">
        <v>0</v>
      </c>
      <c r="AJ32" s="69">
        <v>0</v>
      </c>
      <c r="AK32" s="69">
        <v>0</v>
      </c>
      <c r="AL32" s="69">
        <v>0</v>
      </c>
      <c r="AM32" s="69">
        <v>0</v>
      </c>
      <c r="AN32" s="69">
        <v>0</v>
      </c>
      <c r="AO32" s="69">
        <v>0</v>
      </c>
      <c r="AP32" s="69">
        <v>0</v>
      </c>
      <c r="AQ32" s="69">
        <v>0</v>
      </c>
      <c r="AR32" s="69">
        <v>0</v>
      </c>
      <c r="AS32" s="69">
        <v>0</v>
      </c>
      <c r="AT32" s="69">
        <f>SUM(AH32:AS32)</f>
        <v>0</v>
      </c>
      <c r="AU32" s="69">
        <v>0</v>
      </c>
      <c r="AV32" s="69">
        <v>0</v>
      </c>
      <c r="AW32" s="69">
        <v>0</v>
      </c>
      <c r="AX32" s="69">
        <v>0</v>
      </c>
      <c r="AY32" s="69">
        <v>0</v>
      </c>
      <c r="AZ32" s="69">
        <v>0</v>
      </c>
      <c r="BA32" s="69">
        <v>0</v>
      </c>
      <c r="BB32" s="69">
        <v>0</v>
      </c>
      <c r="BC32" s="69">
        <v>0</v>
      </c>
      <c r="BD32" s="69">
        <v>0</v>
      </c>
      <c r="BE32" s="69">
        <v>0</v>
      </c>
      <c r="BF32" s="69">
        <v>0</v>
      </c>
      <c r="BG32" s="69">
        <f>SUM(AU32:BF32)</f>
        <v>0</v>
      </c>
      <c r="BH32" s="19"/>
    </row>
    <row r="33" spans="1:64" s="4" customFormat="1" ht="17.25" customHeight="1" x14ac:dyDescent="0.2">
      <c r="A33" s="65" t="s">
        <v>116</v>
      </c>
      <c r="B33" s="71"/>
      <c r="C33" s="65" t="s">
        <v>117</v>
      </c>
      <c r="D33" s="65">
        <f>SUM(D34)</f>
        <v>10000000</v>
      </c>
      <c r="E33" s="65">
        <f t="shared" ref="E33:BG33" si="16">SUM(E34)</f>
        <v>0</v>
      </c>
      <c r="F33" s="65">
        <f t="shared" si="16"/>
        <v>10000000</v>
      </c>
      <c r="G33" s="65">
        <f t="shared" si="16"/>
        <v>0</v>
      </c>
      <c r="H33" s="65">
        <f t="shared" si="16"/>
        <v>0</v>
      </c>
      <c r="I33" s="65">
        <f t="shared" si="16"/>
        <v>0</v>
      </c>
      <c r="J33" s="65">
        <f t="shared" si="16"/>
        <v>0</v>
      </c>
      <c r="K33" s="65">
        <f t="shared" si="16"/>
        <v>0</v>
      </c>
      <c r="L33" s="65">
        <f t="shared" si="16"/>
        <v>0</v>
      </c>
      <c r="M33" s="65">
        <f t="shared" si="16"/>
        <v>0</v>
      </c>
      <c r="N33" s="65">
        <f t="shared" si="16"/>
        <v>0</v>
      </c>
      <c r="O33" s="65">
        <f t="shared" si="16"/>
        <v>0</v>
      </c>
      <c r="P33" s="65">
        <f t="shared" si="16"/>
        <v>0</v>
      </c>
      <c r="Q33" s="65">
        <f t="shared" si="16"/>
        <v>0</v>
      </c>
      <c r="R33" s="65">
        <f t="shared" si="16"/>
        <v>0</v>
      </c>
      <c r="S33" s="65">
        <f t="shared" si="16"/>
        <v>0</v>
      </c>
      <c r="T33" s="65">
        <f t="shared" si="16"/>
        <v>0</v>
      </c>
      <c r="U33" s="65">
        <f t="shared" si="16"/>
        <v>0</v>
      </c>
      <c r="V33" s="65">
        <f t="shared" si="16"/>
        <v>0</v>
      </c>
      <c r="W33" s="65">
        <f t="shared" si="16"/>
        <v>0</v>
      </c>
      <c r="X33" s="65">
        <f t="shared" si="16"/>
        <v>0</v>
      </c>
      <c r="Y33" s="65">
        <f t="shared" si="16"/>
        <v>0</v>
      </c>
      <c r="Z33" s="65">
        <f t="shared" si="16"/>
        <v>0</v>
      </c>
      <c r="AA33" s="65">
        <f t="shared" si="16"/>
        <v>0</v>
      </c>
      <c r="AB33" s="65">
        <f t="shared" si="16"/>
        <v>0</v>
      </c>
      <c r="AC33" s="65">
        <f t="shared" si="16"/>
        <v>0</v>
      </c>
      <c r="AD33" s="65">
        <f t="shared" si="16"/>
        <v>0</v>
      </c>
      <c r="AE33" s="65">
        <f t="shared" si="16"/>
        <v>0</v>
      </c>
      <c r="AF33" s="65">
        <f t="shared" si="16"/>
        <v>0</v>
      </c>
      <c r="AG33" s="65">
        <f t="shared" si="16"/>
        <v>0</v>
      </c>
      <c r="AH33" s="65">
        <f t="shared" si="16"/>
        <v>0</v>
      </c>
      <c r="AI33" s="65">
        <f t="shared" si="16"/>
        <v>0</v>
      </c>
      <c r="AJ33" s="65">
        <f t="shared" si="16"/>
        <v>0</v>
      </c>
      <c r="AK33" s="65">
        <f t="shared" si="16"/>
        <v>0</v>
      </c>
      <c r="AL33" s="65">
        <f t="shared" si="16"/>
        <v>0</v>
      </c>
      <c r="AM33" s="65">
        <f t="shared" si="16"/>
        <v>0</v>
      </c>
      <c r="AN33" s="65">
        <f t="shared" si="16"/>
        <v>0</v>
      </c>
      <c r="AO33" s="65">
        <f t="shared" si="16"/>
        <v>0</v>
      </c>
      <c r="AP33" s="65">
        <f t="shared" si="16"/>
        <v>0</v>
      </c>
      <c r="AQ33" s="65">
        <f t="shared" si="16"/>
        <v>0</v>
      </c>
      <c r="AR33" s="65">
        <f t="shared" si="16"/>
        <v>0</v>
      </c>
      <c r="AS33" s="65">
        <f t="shared" si="16"/>
        <v>0</v>
      </c>
      <c r="AT33" s="65">
        <f t="shared" si="16"/>
        <v>0</v>
      </c>
      <c r="AU33" s="65">
        <f t="shared" si="16"/>
        <v>0</v>
      </c>
      <c r="AV33" s="65">
        <f t="shared" si="16"/>
        <v>0</v>
      </c>
      <c r="AW33" s="65">
        <f t="shared" si="16"/>
        <v>0</v>
      </c>
      <c r="AX33" s="65">
        <f t="shared" si="16"/>
        <v>0</v>
      </c>
      <c r="AY33" s="65">
        <f t="shared" si="16"/>
        <v>0</v>
      </c>
      <c r="AZ33" s="65">
        <f t="shared" si="16"/>
        <v>0</v>
      </c>
      <c r="BA33" s="65">
        <f t="shared" si="16"/>
        <v>0</v>
      </c>
      <c r="BB33" s="65">
        <f t="shared" si="16"/>
        <v>0</v>
      </c>
      <c r="BC33" s="65">
        <f t="shared" si="16"/>
        <v>0</v>
      </c>
      <c r="BD33" s="65">
        <f t="shared" si="16"/>
        <v>0</v>
      </c>
      <c r="BE33" s="65">
        <f t="shared" si="16"/>
        <v>0</v>
      </c>
      <c r="BF33" s="65">
        <f t="shared" si="16"/>
        <v>0</v>
      </c>
      <c r="BG33" s="65">
        <f t="shared" si="16"/>
        <v>0</v>
      </c>
      <c r="BH33" s="19"/>
    </row>
    <row r="34" spans="1:64" s="4" customFormat="1" ht="17.25" customHeight="1" x14ac:dyDescent="0.2">
      <c r="A34" s="26" t="s">
        <v>118</v>
      </c>
      <c r="B34" s="37"/>
      <c r="C34" s="26" t="s">
        <v>119</v>
      </c>
      <c r="D34" s="26">
        <f>SUM(D35)</f>
        <v>10000000</v>
      </c>
      <c r="E34" s="26">
        <f>SUM(E35)</f>
        <v>0</v>
      </c>
      <c r="F34" s="26">
        <f>SUM(F35)</f>
        <v>10000000</v>
      </c>
      <c r="G34" s="26">
        <f>SUM(D34:E34)-F34</f>
        <v>0</v>
      </c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19"/>
    </row>
    <row r="35" spans="1:64" s="4" customFormat="1" ht="17.25" customHeight="1" x14ac:dyDescent="0.2">
      <c r="A35" s="69" t="s">
        <v>120</v>
      </c>
      <c r="B35" s="70">
        <v>20</v>
      </c>
      <c r="C35" s="69" t="s">
        <v>121</v>
      </c>
      <c r="D35" s="69">
        <v>10000000</v>
      </c>
      <c r="E35" s="62">
        <v>0</v>
      </c>
      <c r="F35" s="62">
        <v>10000000</v>
      </c>
      <c r="G35" s="62">
        <f>SUM(D35:E35)-F35</f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v>0</v>
      </c>
      <c r="Q35" s="69">
        <v>0</v>
      </c>
      <c r="R35" s="69">
        <v>0</v>
      </c>
      <c r="S35" s="69">
        <v>0</v>
      </c>
      <c r="T35" s="69">
        <f>SUM(H35:S35)</f>
        <v>0</v>
      </c>
      <c r="U35" s="69">
        <v>0</v>
      </c>
      <c r="V35" s="69"/>
      <c r="W35" s="69">
        <v>0</v>
      </c>
      <c r="X35" s="69">
        <v>0</v>
      </c>
      <c r="Y35" s="69">
        <v>0</v>
      </c>
      <c r="Z35" s="69">
        <v>0</v>
      </c>
      <c r="AA35" s="69">
        <v>0</v>
      </c>
      <c r="AB35" s="69">
        <v>0</v>
      </c>
      <c r="AC35" s="69">
        <v>0</v>
      </c>
      <c r="AD35" s="69"/>
      <c r="AE35" s="69"/>
      <c r="AF35" s="69"/>
      <c r="AG35" s="69">
        <f>SUM(U35:AF35)</f>
        <v>0</v>
      </c>
      <c r="AH35" s="69">
        <v>0</v>
      </c>
      <c r="AI35" s="69">
        <v>0</v>
      </c>
      <c r="AJ35" s="69">
        <v>0</v>
      </c>
      <c r="AK35" s="69">
        <v>0</v>
      </c>
      <c r="AL35" s="69">
        <v>0</v>
      </c>
      <c r="AM35" s="69">
        <v>0</v>
      </c>
      <c r="AN35" s="69">
        <v>0</v>
      </c>
      <c r="AO35" s="69">
        <v>0</v>
      </c>
      <c r="AP35" s="69">
        <v>0</v>
      </c>
      <c r="AQ35" s="69"/>
      <c r="AR35" s="69"/>
      <c r="AS35" s="69"/>
      <c r="AT35" s="69">
        <f>SUM(AH35:AS35)</f>
        <v>0</v>
      </c>
      <c r="AU35" s="69">
        <v>0</v>
      </c>
      <c r="AV35" s="69">
        <v>0</v>
      </c>
      <c r="AW35" s="69">
        <v>0</v>
      </c>
      <c r="AX35" s="69">
        <v>0</v>
      </c>
      <c r="AY35" s="69"/>
      <c r="AZ35" s="69">
        <v>0</v>
      </c>
      <c r="BA35" s="69">
        <v>0</v>
      </c>
      <c r="BB35" s="69">
        <v>0</v>
      </c>
      <c r="BC35" s="69">
        <v>0</v>
      </c>
      <c r="BD35" s="69"/>
      <c r="BE35" s="69"/>
      <c r="BF35" s="69"/>
      <c r="BG35" s="69">
        <f>SUM(AU35:BF35)</f>
        <v>0</v>
      </c>
      <c r="BH35" s="19"/>
    </row>
    <row r="36" spans="1:64" s="7" customFormat="1" ht="17.25" customHeight="1" x14ac:dyDescent="0.2">
      <c r="A36" s="72" t="s">
        <v>122</v>
      </c>
      <c r="B36" s="73"/>
      <c r="C36" s="72" t="s">
        <v>123</v>
      </c>
      <c r="D36" s="72">
        <f>+D37</f>
        <v>32128446000</v>
      </c>
      <c r="E36" s="72">
        <f t="shared" ref="E36:BG36" si="17">+E37</f>
        <v>0</v>
      </c>
      <c r="F36" s="72">
        <f t="shared" si="17"/>
        <v>0</v>
      </c>
      <c r="G36" s="72">
        <f t="shared" si="17"/>
        <v>32128446000</v>
      </c>
      <c r="H36" s="72">
        <f t="shared" si="17"/>
        <v>19150131317.700001</v>
      </c>
      <c r="I36" s="72">
        <f t="shared" si="17"/>
        <v>54791693.25</v>
      </c>
      <c r="J36" s="72">
        <f t="shared" si="17"/>
        <v>852769913.58000004</v>
      </c>
      <c r="K36" s="72">
        <f t="shared" si="17"/>
        <v>63396348.380000003</v>
      </c>
      <c r="L36" s="72">
        <f t="shared" si="17"/>
        <v>361053766.63999999</v>
      </c>
      <c r="M36" s="72">
        <f t="shared" si="17"/>
        <v>23278830</v>
      </c>
      <c r="N36" s="72">
        <f t="shared" si="17"/>
        <v>32113578.309999999</v>
      </c>
      <c r="O36" s="72">
        <f t="shared" si="17"/>
        <v>1204683089.79</v>
      </c>
      <c r="P36" s="72">
        <f t="shared" si="17"/>
        <v>737255358.59000003</v>
      </c>
      <c r="Q36" s="72">
        <f t="shared" si="17"/>
        <v>0</v>
      </c>
      <c r="R36" s="72">
        <f t="shared" si="17"/>
        <v>0</v>
      </c>
      <c r="S36" s="72">
        <f t="shared" si="17"/>
        <v>0</v>
      </c>
      <c r="T36" s="72">
        <f t="shared" si="17"/>
        <v>22479473896.240005</v>
      </c>
      <c r="U36" s="72">
        <f t="shared" si="17"/>
        <v>18760620624.02</v>
      </c>
      <c r="V36" s="72">
        <f t="shared" si="17"/>
        <v>75032508.810000002</v>
      </c>
      <c r="W36" s="72">
        <f t="shared" si="17"/>
        <v>197419472.03</v>
      </c>
      <c r="X36" s="72">
        <f t="shared" si="17"/>
        <v>493816974.66000003</v>
      </c>
      <c r="Y36" s="72">
        <f t="shared" si="17"/>
        <v>50328036.340000004</v>
      </c>
      <c r="Z36" s="72">
        <f t="shared" si="17"/>
        <v>345646967.97000003</v>
      </c>
      <c r="AA36" s="72">
        <f t="shared" si="17"/>
        <v>158873542.93000001</v>
      </c>
      <c r="AB36" s="72">
        <f t="shared" si="17"/>
        <v>-318713.26</v>
      </c>
      <c r="AC36" s="72">
        <f t="shared" si="17"/>
        <v>1607058633.6500001</v>
      </c>
      <c r="AD36" s="72">
        <f t="shared" si="17"/>
        <v>0</v>
      </c>
      <c r="AE36" s="72">
        <f t="shared" si="17"/>
        <v>0</v>
      </c>
      <c r="AF36" s="72">
        <f t="shared" si="17"/>
        <v>0</v>
      </c>
      <c r="AG36" s="72">
        <f t="shared" si="17"/>
        <v>21688478047.150005</v>
      </c>
      <c r="AH36" s="72">
        <f t="shared" si="17"/>
        <v>54638310</v>
      </c>
      <c r="AI36" s="72">
        <f t="shared" si="17"/>
        <v>2666126103.5100002</v>
      </c>
      <c r="AJ36" s="72">
        <f t="shared" si="17"/>
        <v>3952260120.2199998</v>
      </c>
      <c r="AK36" s="72">
        <f t="shared" si="17"/>
        <v>2819608959.8299999</v>
      </c>
      <c r="AL36" s="72">
        <f t="shared" si="17"/>
        <v>2370680235.3699999</v>
      </c>
      <c r="AM36" s="72">
        <f t="shared" si="17"/>
        <v>1952174792.03</v>
      </c>
      <c r="AN36" s="72">
        <f t="shared" si="17"/>
        <v>1961407793.0799999</v>
      </c>
      <c r="AO36" s="72">
        <f t="shared" si="17"/>
        <v>1710208919.99</v>
      </c>
      <c r="AP36" s="72">
        <f t="shared" si="17"/>
        <v>1243001470.0999999</v>
      </c>
      <c r="AQ36" s="72">
        <f t="shared" si="17"/>
        <v>0</v>
      </c>
      <c r="AR36" s="72">
        <f t="shared" si="17"/>
        <v>0</v>
      </c>
      <c r="AS36" s="72">
        <f t="shared" si="17"/>
        <v>0</v>
      </c>
      <c r="AT36" s="72">
        <f>+AT37</f>
        <v>18730106704.130001</v>
      </c>
      <c r="AU36" s="72">
        <f t="shared" si="17"/>
        <v>54638310</v>
      </c>
      <c r="AV36" s="72">
        <f t="shared" si="17"/>
        <v>2666126103.5100002</v>
      </c>
      <c r="AW36" s="72">
        <f t="shared" si="17"/>
        <v>3952260120.2199998</v>
      </c>
      <c r="AX36" s="72">
        <f t="shared" si="17"/>
        <v>2819608959.8299999</v>
      </c>
      <c r="AY36" s="72">
        <f t="shared" si="17"/>
        <v>2370680235.3699999</v>
      </c>
      <c r="AZ36" s="72">
        <f t="shared" si="17"/>
        <v>1952174792.03</v>
      </c>
      <c r="BA36" s="72">
        <f t="shared" si="17"/>
        <v>1961407793.0799999</v>
      </c>
      <c r="BB36" s="72">
        <f t="shared" si="17"/>
        <v>1710208919.99</v>
      </c>
      <c r="BC36" s="72">
        <f t="shared" si="17"/>
        <v>1243001470.0999999</v>
      </c>
      <c r="BD36" s="72">
        <f t="shared" si="17"/>
        <v>0</v>
      </c>
      <c r="BE36" s="72">
        <f t="shared" si="17"/>
        <v>0</v>
      </c>
      <c r="BF36" s="72">
        <f t="shared" si="17"/>
        <v>0</v>
      </c>
      <c r="BG36" s="72">
        <f t="shared" si="17"/>
        <v>18730106704.130001</v>
      </c>
      <c r="BH36" s="64" t="s">
        <v>124</v>
      </c>
      <c r="BI36" s="5"/>
    </row>
    <row r="37" spans="1:64" s="4" customFormat="1" ht="24" customHeight="1" x14ac:dyDescent="0.2">
      <c r="A37" s="62" t="s">
        <v>125</v>
      </c>
      <c r="B37" s="63">
        <v>20</v>
      </c>
      <c r="C37" s="74" t="s">
        <v>126</v>
      </c>
      <c r="D37" s="62">
        <v>32128446000</v>
      </c>
      <c r="E37" s="62">
        <v>0</v>
      </c>
      <c r="F37" s="62">
        <v>0</v>
      </c>
      <c r="G37" s="62">
        <f>SUM(D37:E37)-F37</f>
        <v>32128446000</v>
      </c>
      <c r="H37" s="62">
        <v>19150131317.700001</v>
      </c>
      <c r="I37" s="62">
        <v>54791693.25</v>
      </c>
      <c r="J37" s="62">
        <v>852769913.58000004</v>
      </c>
      <c r="K37" s="62">
        <v>63396348.380000003</v>
      </c>
      <c r="L37" s="62">
        <v>361053766.63999999</v>
      </c>
      <c r="M37" s="62">
        <v>23278830</v>
      </c>
      <c r="N37" s="62">
        <v>32113578.309999999</v>
      </c>
      <c r="O37" s="62">
        <v>1204683089.79</v>
      </c>
      <c r="P37" s="62">
        <v>737255358.59000003</v>
      </c>
      <c r="Q37" s="62">
        <v>0</v>
      </c>
      <c r="R37" s="62">
        <v>0</v>
      </c>
      <c r="S37" s="62">
        <v>0</v>
      </c>
      <c r="T37" s="62">
        <f>SUM(H37:S37)</f>
        <v>22479473896.240005</v>
      </c>
      <c r="U37" s="62">
        <v>18760620624.02</v>
      </c>
      <c r="V37" s="62">
        <v>75032508.810000002</v>
      </c>
      <c r="W37" s="62">
        <v>197419472.03</v>
      </c>
      <c r="X37" s="62">
        <v>493816974.66000003</v>
      </c>
      <c r="Y37" s="62">
        <v>50328036.340000004</v>
      </c>
      <c r="Z37" s="62">
        <v>345646967.97000003</v>
      </c>
      <c r="AA37" s="62">
        <v>158873542.93000001</v>
      </c>
      <c r="AB37" s="62">
        <v>-318713.26</v>
      </c>
      <c r="AC37" s="62">
        <v>1607058633.6500001</v>
      </c>
      <c r="AD37" s="62">
        <v>0</v>
      </c>
      <c r="AE37" s="62">
        <v>0</v>
      </c>
      <c r="AF37" s="62">
        <v>0</v>
      </c>
      <c r="AG37" s="62">
        <f>SUM(U37:AF37)</f>
        <v>21688478047.150005</v>
      </c>
      <c r="AH37" s="62">
        <v>54638310</v>
      </c>
      <c r="AI37" s="62">
        <v>2666126103.5100002</v>
      </c>
      <c r="AJ37" s="62">
        <v>3952260120.2199998</v>
      </c>
      <c r="AK37" s="62">
        <v>2819608959.8299999</v>
      </c>
      <c r="AL37" s="62">
        <v>2370680235.3699999</v>
      </c>
      <c r="AM37" s="62">
        <v>1952174792.03</v>
      </c>
      <c r="AN37" s="62">
        <v>1961407793.0799999</v>
      </c>
      <c r="AO37" s="62">
        <v>1710208919.99</v>
      </c>
      <c r="AP37" s="62">
        <v>1243001470.0999999</v>
      </c>
      <c r="AQ37" s="62">
        <v>0</v>
      </c>
      <c r="AR37" s="62">
        <v>0</v>
      </c>
      <c r="AS37" s="62">
        <v>0</v>
      </c>
      <c r="AT37" s="62">
        <f>SUM(AH37:AS37)</f>
        <v>18730106704.130001</v>
      </c>
      <c r="AU37" s="62">
        <v>54638310</v>
      </c>
      <c r="AV37" s="62">
        <v>2666126103.5100002</v>
      </c>
      <c r="AW37" s="62">
        <v>3952260120.2199998</v>
      </c>
      <c r="AX37" s="62">
        <v>2819608959.8299999</v>
      </c>
      <c r="AY37" s="62">
        <v>2370680235.3699999</v>
      </c>
      <c r="AZ37" s="62">
        <v>1952174792.03</v>
      </c>
      <c r="BA37" s="62">
        <v>1961407793.0799999</v>
      </c>
      <c r="BB37" s="62">
        <v>1710208919.99</v>
      </c>
      <c r="BC37" s="62">
        <v>1243001470.0999999</v>
      </c>
      <c r="BD37" s="62">
        <v>0</v>
      </c>
      <c r="BE37" s="62">
        <v>0</v>
      </c>
      <c r="BF37" s="62">
        <v>0</v>
      </c>
      <c r="BG37" s="62">
        <f>SUM(AU37:BF37)</f>
        <v>18730106704.130001</v>
      </c>
      <c r="BH37" s="19"/>
    </row>
    <row r="38" spans="1:64" s="7" customFormat="1" ht="17.25" customHeight="1" x14ac:dyDescent="0.2">
      <c r="A38" s="207" t="s">
        <v>127</v>
      </c>
      <c r="B38" s="207"/>
      <c r="C38" s="207"/>
      <c r="D38" s="75">
        <f t="shared" ref="D38:BG38" si="18">+D7+D36</f>
        <v>33975446000</v>
      </c>
      <c r="E38" s="75">
        <f>+E7+E36</f>
        <v>64853332</v>
      </c>
      <c r="F38" s="75">
        <f t="shared" si="18"/>
        <v>94853332</v>
      </c>
      <c r="G38" s="75">
        <f t="shared" si="18"/>
        <v>33975446000</v>
      </c>
      <c r="H38" s="75">
        <f t="shared" si="18"/>
        <v>20020748210.030003</v>
      </c>
      <c r="I38" s="75">
        <f t="shared" si="18"/>
        <v>62791693.25</v>
      </c>
      <c r="J38" s="75">
        <f t="shared" si="18"/>
        <v>864462710.86000001</v>
      </c>
      <c r="K38" s="75">
        <f t="shared" si="18"/>
        <v>63396348.380000003</v>
      </c>
      <c r="L38" s="75">
        <f t="shared" si="18"/>
        <v>353053766.63999999</v>
      </c>
      <c r="M38" s="75">
        <f t="shared" si="18"/>
        <v>23278830</v>
      </c>
      <c r="N38" s="75">
        <f t="shared" si="18"/>
        <v>32123043.02</v>
      </c>
      <c r="O38" s="75">
        <f t="shared" si="18"/>
        <v>1204683089.79</v>
      </c>
      <c r="P38" s="75">
        <f t="shared" si="18"/>
        <v>790299858.25999999</v>
      </c>
      <c r="Q38" s="75">
        <f t="shared" si="18"/>
        <v>0</v>
      </c>
      <c r="R38" s="75">
        <f t="shared" si="18"/>
        <v>0</v>
      </c>
      <c r="S38" s="75">
        <f t="shared" si="18"/>
        <v>0</v>
      </c>
      <c r="T38" s="75">
        <f t="shared" si="18"/>
        <v>23414837550.230007</v>
      </c>
      <c r="U38" s="75">
        <f t="shared" si="18"/>
        <v>19631237516.350002</v>
      </c>
      <c r="V38" s="75">
        <f t="shared" si="18"/>
        <v>75032508.810000002</v>
      </c>
      <c r="W38" s="75">
        <f t="shared" si="18"/>
        <v>199114636.31</v>
      </c>
      <c r="X38" s="75">
        <f t="shared" si="18"/>
        <v>493817044.66000003</v>
      </c>
      <c r="Y38" s="75">
        <f t="shared" si="18"/>
        <v>50328233.340000004</v>
      </c>
      <c r="Z38" s="75">
        <f t="shared" si="18"/>
        <v>345647036.97000003</v>
      </c>
      <c r="AA38" s="75">
        <f t="shared" si="18"/>
        <v>158883202.64000002</v>
      </c>
      <c r="AB38" s="75">
        <f t="shared" si="18"/>
        <v>-318644.26</v>
      </c>
      <c r="AC38" s="75">
        <f t="shared" si="18"/>
        <v>1607070828.3200002</v>
      </c>
      <c r="AD38" s="75">
        <f t="shared" si="18"/>
        <v>0</v>
      </c>
      <c r="AE38" s="75">
        <f t="shared" si="18"/>
        <v>0</v>
      </c>
      <c r="AF38" s="75">
        <f t="shared" si="18"/>
        <v>0</v>
      </c>
      <c r="AG38" s="75">
        <f t="shared" si="18"/>
        <v>22560812363.140007</v>
      </c>
      <c r="AH38" s="75">
        <f t="shared" si="18"/>
        <v>126800690.77</v>
      </c>
      <c r="AI38" s="75">
        <f t="shared" si="18"/>
        <v>2704234836.8400002</v>
      </c>
      <c r="AJ38" s="75">
        <f t="shared" si="18"/>
        <v>4045303102.2799997</v>
      </c>
      <c r="AK38" s="75">
        <f t="shared" si="18"/>
        <v>2912548038.5099998</v>
      </c>
      <c r="AL38" s="75">
        <f t="shared" si="18"/>
        <v>2460242963.3800001</v>
      </c>
      <c r="AM38" s="75">
        <f t="shared" si="18"/>
        <v>2031443405.03</v>
      </c>
      <c r="AN38" s="75">
        <f t="shared" si="18"/>
        <v>2071567169.5599999</v>
      </c>
      <c r="AO38" s="75">
        <f t="shared" si="18"/>
        <v>1797157669.3800001</v>
      </c>
      <c r="AP38" s="75">
        <f t="shared" si="18"/>
        <v>1314033021.8799999</v>
      </c>
      <c r="AQ38" s="75">
        <f t="shared" si="18"/>
        <v>0</v>
      </c>
      <c r="AR38" s="75">
        <f t="shared" si="18"/>
        <v>0</v>
      </c>
      <c r="AS38" s="75">
        <f t="shared" si="18"/>
        <v>0</v>
      </c>
      <c r="AT38" s="75">
        <f t="shared" si="18"/>
        <v>19463330897.630001</v>
      </c>
      <c r="AU38" s="75">
        <f t="shared" si="18"/>
        <v>126800690.77</v>
      </c>
      <c r="AV38" s="75">
        <f t="shared" si="18"/>
        <v>2704234836.8400002</v>
      </c>
      <c r="AW38" s="75">
        <f t="shared" si="18"/>
        <v>4045303102.2799997</v>
      </c>
      <c r="AX38" s="75">
        <f t="shared" si="18"/>
        <v>2912548038.5099998</v>
      </c>
      <c r="AY38" s="75">
        <f t="shared" si="18"/>
        <v>2460242963.3800001</v>
      </c>
      <c r="AZ38" s="75">
        <f t="shared" si="18"/>
        <v>2031443405.03</v>
      </c>
      <c r="BA38" s="75">
        <f t="shared" si="18"/>
        <v>2071567169.5599999</v>
      </c>
      <c r="BB38" s="75">
        <f t="shared" si="18"/>
        <v>1797157669.3800001</v>
      </c>
      <c r="BC38" s="75">
        <f t="shared" si="18"/>
        <v>1314033021.8799999</v>
      </c>
      <c r="BD38" s="75">
        <f t="shared" si="18"/>
        <v>0</v>
      </c>
      <c r="BE38" s="75">
        <f t="shared" si="18"/>
        <v>0</v>
      </c>
      <c r="BF38" s="75">
        <f t="shared" si="18"/>
        <v>0</v>
      </c>
      <c r="BG38" s="75">
        <f t="shared" si="18"/>
        <v>19463330897.630001</v>
      </c>
      <c r="BH38" s="19"/>
      <c r="BI38" s="4"/>
    </row>
    <row r="39" spans="1:64" s="76" customFormat="1" x14ac:dyDescent="0.2">
      <c r="BH39" s="77"/>
      <c r="BI39" s="77"/>
    </row>
    <row r="40" spans="1:64" ht="10.5" customHeight="1" x14ac:dyDescent="0.2">
      <c r="A40" s="78"/>
      <c r="B40" s="79"/>
      <c r="Q40" s="4"/>
      <c r="R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J40" s="4"/>
      <c r="BK40" s="4"/>
      <c r="BL40" s="4"/>
    </row>
    <row r="41" spans="1:64" s="7" customFormat="1" ht="12" customHeight="1" x14ac:dyDescent="0.2">
      <c r="A41" s="80"/>
      <c r="B41" s="80"/>
      <c r="D41" s="81"/>
      <c r="E41" s="81"/>
      <c r="F41" s="81"/>
      <c r="Q41" s="81"/>
      <c r="T41" s="81"/>
      <c r="AI41" s="81"/>
      <c r="AT41" s="82"/>
      <c r="BG41" s="83"/>
    </row>
    <row r="42" spans="1:64" s="234" customFormat="1" ht="24" customHeight="1" x14ac:dyDescent="0.25">
      <c r="A42" s="233"/>
      <c r="N42" s="233"/>
      <c r="BH42" s="233"/>
      <c r="BI42" s="233"/>
    </row>
    <row r="43" spans="1:64" s="7" customFormat="1" x14ac:dyDescent="0.2">
      <c r="A43" s="78"/>
      <c r="D43" s="235"/>
      <c r="N43" s="38"/>
      <c r="BH43" s="38"/>
      <c r="BI43" s="38"/>
    </row>
    <row r="44" spans="1:64" x14ac:dyDescent="0.2">
      <c r="A44" s="79"/>
      <c r="N44" s="4"/>
    </row>
    <row r="45" spans="1:64" x14ac:dyDescent="0.2">
      <c r="A45" s="4"/>
      <c r="N45" s="4"/>
    </row>
    <row r="46" spans="1:64" x14ac:dyDescent="0.2">
      <c r="A46" s="4"/>
      <c r="N46" s="4"/>
    </row>
    <row r="47" spans="1:64" x14ac:dyDescent="0.2">
      <c r="A47" s="4"/>
      <c r="N47" s="4"/>
    </row>
    <row r="49" spans="1:3" x14ac:dyDescent="0.2">
      <c r="A49" s="22"/>
    </row>
    <row r="53" spans="1:3" x14ac:dyDescent="0.2">
      <c r="C53" s="7"/>
    </row>
  </sheetData>
  <autoFilter ref="A6:BN40" xr:uid="{4F17D15E-ED51-482E-8A05-6773ADC92508}"/>
  <mergeCells count="10">
    <mergeCell ref="BF4:BG4"/>
    <mergeCell ref="D5:G5"/>
    <mergeCell ref="BF5:BG5"/>
    <mergeCell ref="A38:C38"/>
    <mergeCell ref="D1:BE1"/>
    <mergeCell ref="BF1:BG1"/>
    <mergeCell ref="D2:BE2"/>
    <mergeCell ref="BF2:BG2"/>
    <mergeCell ref="D3:BE3"/>
    <mergeCell ref="BF3:BG3"/>
  </mergeCells>
  <pageMargins left="0.70866141732283472" right="0.70866141732283472" top="0.74803149606299213" bottom="0.74803149606299213" header="0.31496062992125984" footer="0.31496062992125984"/>
  <pageSetup scale="50" orientation="landscape" r:id="rId1"/>
  <ignoredErrors>
    <ignoredError sqref="G16:BG16 G19:AB19 G17 G18 T17 R18:T18 AG17 AD18:AG18 AT17 AQ18:AT18 BG17 BE18:BG18 AD19:BG19 G36:BG36 G31:G3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8B4B-DB84-4CBB-ABC2-298DC25DB5BB}">
  <sheetPr>
    <tabColor theme="0" tint="-0.249977111117893"/>
  </sheetPr>
  <dimension ref="A1:U30"/>
  <sheetViews>
    <sheetView showGridLines="0" showZeros="0" zoomScaleNormal="100" workbookViewId="0">
      <selection activeCell="Q19" sqref="Q19"/>
    </sheetView>
  </sheetViews>
  <sheetFormatPr baseColWidth="10" defaultColWidth="11" defaultRowHeight="12.75" x14ac:dyDescent="0.2"/>
  <cols>
    <col min="1" max="1" width="23.5703125" style="87" bestFit="1" customWidth="1"/>
    <col min="2" max="2" width="4.28515625" style="87" customWidth="1"/>
    <col min="3" max="3" width="57.42578125" style="87" customWidth="1"/>
    <col min="4" max="4" width="14.85546875" style="94" bestFit="1" customWidth="1"/>
    <col min="5" max="5" width="13.5703125" style="138" hidden="1" customWidth="1"/>
    <col min="6" max="6" width="11.5703125" style="87" hidden="1" customWidth="1"/>
    <col min="7" max="7" width="11.5703125" style="143" hidden="1" customWidth="1"/>
    <col min="8" max="11" width="11.5703125" style="87" hidden="1" customWidth="1"/>
    <col min="12" max="12" width="11.5703125" style="87" customWidth="1"/>
    <col min="13" max="16" width="11.5703125" style="87" hidden="1" customWidth="1"/>
    <col min="17" max="17" width="17.42578125" style="87" customWidth="1"/>
    <col min="18" max="18" width="11.42578125" style="87" customWidth="1"/>
    <col min="19" max="19" width="15.28515625" style="87" customWidth="1"/>
    <col min="20" max="20" width="13.85546875" style="87" customWidth="1"/>
    <col min="21" max="214" width="11.42578125" style="87" customWidth="1"/>
    <col min="215" max="215" width="13.7109375" style="87" customWidth="1"/>
    <col min="216" max="216" width="4.28515625" style="87" customWidth="1"/>
    <col min="217" max="217" width="56.140625" style="87" bestFit="1" customWidth="1"/>
    <col min="218" max="221" width="11.85546875" style="87" customWidth="1"/>
    <col min="222" max="256" width="11" style="87"/>
    <col min="257" max="257" width="23.5703125" style="87" bestFit="1" customWidth="1"/>
    <col min="258" max="258" width="4.28515625" style="87" customWidth="1"/>
    <col min="259" max="259" width="57.42578125" style="87" customWidth="1"/>
    <col min="260" max="260" width="14.85546875" style="87" bestFit="1" customWidth="1"/>
    <col min="261" max="267" width="0" style="87" hidden="1" customWidth="1"/>
    <col min="268" max="268" width="11.5703125" style="87" customWidth="1"/>
    <col min="269" max="272" width="0" style="87" hidden="1" customWidth="1"/>
    <col min="273" max="273" width="17.42578125" style="87" customWidth="1"/>
    <col min="274" max="274" width="11.42578125" style="87" customWidth="1"/>
    <col min="275" max="275" width="15.28515625" style="87" customWidth="1"/>
    <col min="276" max="276" width="13.85546875" style="87" customWidth="1"/>
    <col min="277" max="470" width="11.42578125" style="87" customWidth="1"/>
    <col min="471" max="471" width="13.7109375" style="87" customWidth="1"/>
    <col min="472" max="472" width="4.28515625" style="87" customWidth="1"/>
    <col min="473" max="473" width="56.140625" style="87" bestFit="1" customWidth="1"/>
    <col min="474" max="477" width="11.85546875" style="87" customWidth="1"/>
    <col min="478" max="512" width="11" style="87"/>
    <col min="513" max="513" width="23.5703125" style="87" bestFit="1" customWidth="1"/>
    <col min="514" max="514" width="4.28515625" style="87" customWidth="1"/>
    <col min="515" max="515" width="57.42578125" style="87" customWidth="1"/>
    <col min="516" max="516" width="14.85546875" style="87" bestFit="1" customWidth="1"/>
    <col min="517" max="523" width="0" style="87" hidden="1" customWidth="1"/>
    <col min="524" max="524" width="11.5703125" style="87" customWidth="1"/>
    <col min="525" max="528" width="0" style="87" hidden="1" customWidth="1"/>
    <col min="529" max="529" width="17.42578125" style="87" customWidth="1"/>
    <col min="530" max="530" width="11.42578125" style="87" customWidth="1"/>
    <col min="531" max="531" width="15.28515625" style="87" customWidth="1"/>
    <col min="532" max="532" width="13.85546875" style="87" customWidth="1"/>
    <col min="533" max="726" width="11.42578125" style="87" customWidth="1"/>
    <col min="727" max="727" width="13.7109375" style="87" customWidth="1"/>
    <col min="728" max="728" width="4.28515625" style="87" customWidth="1"/>
    <col min="729" max="729" width="56.140625" style="87" bestFit="1" customWidth="1"/>
    <col min="730" max="733" width="11.85546875" style="87" customWidth="1"/>
    <col min="734" max="768" width="11" style="87"/>
    <col min="769" max="769" width="23.5703125" style="87" bestFit="1" customWidth="1"/>
    <col min="770" max="770" width="4.28515625" style="87" customWidth="1"/>
    <col min="771" max="771" width="57.42578125" style="87" customWidth="1"/>
    <col min="772" max="772" width="14.85546875" style="87" bestFit="1" customWidth="1"/>
    <col min="773" max="779" width="0" style="87" hidden="1" customWidth="1"/>
    <col min="780" max="780" width="11.5703125" style="87" customWidth="1"/>
    <col min="781" max="784" width="0" style="87" hidden="1" customWidth="1"/>
    <col min="785" max="785" width="17.42578125" style="87" customWidth="1"/>
    <col min="786" max="786" width="11.42578125" style="87" customWidth="1"/>
    <col min="787" max="787" width="15.28515625" style="87" customWidth="1"/>
    <col min="788" max="788" width="13.85546875" style="87" customWidth="1"/>
    <col min="789" max="982" width="11.42578125" style="87" customWidth="1"/>
    <col min="983" max="983" width="13.7109375" style="87" customWidth="1"/>
    <col min="984" max="984" width="4.28515625" style="87" customWidth="1"/>
    <col min="985" max="985" width="56.140625" style="87" bestFit="1" customWidth="1"/>
    <col min="986" max="989" width="11.85546875" style="87" customWidth="1"/>
    <col min="990" max="1024" width="11" style="87"/>
    <col min="1025" max="1025" width="23.5703125" style="87" bestFit="1" customWidth="1"/>
    <col min="1026" max="1026" width="4.28515625" style="87" customWidth="1"/>
    <col min="1027" max="1027" width="57.42578125" style="87" customWidth="1"/>
    <col min="1028" max="1028" width="14.85546875" style="87" bestFit="1" customWidth="1"/>
    <col min="1029" max="1035" width="0" style="87" hidden="1" customWidth="1"/>
    <col min="1036" max="1036" width="11.5703125" style="87" customWidth="1"/>
    <col min="1037" max="1040" width="0" style="87" hidden="1" customWidth="1"/>
    <col min="1041" max="1041" width="17.42578125" style="87" customWidth="1"/>
    <col min="1042" max="1042" width="11.42578125" style="87" customWidth="1"/>
    <col min="1043" max="1043" width="15.28515625" style="87" customWidth="1"/>
    <col min="1044" max="1044" width="13.85546875" style="87" customWidth="1"/>
    <col min="1045" max="1238" width="11.42578125" style="87" customWidth="1"/>
    <col min="1239" max="1239" width="13.7109375" style="87" customWidth="1"/>
    <col min="1240" max="1240" width="4.28515625" style="87" customWidth="1"/>
    <col min="1241" max="1241" width="56.140625" style="87" bestFit="1" customWidth="1"/>
    <col min="1242" max="1245" width="11.85546875" style="87" customWidth="1"/>
    <col min="1246" max="1280" width="11" style="87"/>
    <col min="1281" max="1281" width="23.5703125" style="87" bestFit="1" customWidth="1"/>
    <col min="1282" max="1282" width="4.28515625" style="87" customWidth="1"/>
    <col min="1283" max="1283" width="57.42578125" style="87" customWidth="1"/>
    <col min="1284" max="1284" width="14.85546875" style="87" bestFit="1" customWidth="1"/>
    <col min="1285" max="1291" width="0" style="87" hidden="1" customWidth="1"/>
    <col min="1292" max="1292" width="11.5703125" style="87" customWidth="1"/>
    <col min="1293" max="1296" width="0" style="87" hidden="1" customWidth="1"/>
    <col min="1297" max="1297" width="17.42578125" style="87" customWidth="1"/>
    <col min="1298" max="1298" width="11.42578125" style="87" customWidth="1"/>
    <col min="1299" max="1299" width="15.28515625" style="87" customWidth="1"/>
    <col min="1300" max="1300" width="13.85546875" style="87" customWidth="1"/>
    <col min="1301" max="1494" width="11.42578125" style="87" customWidth="1"/>
    <col min="1495" max="1495" width="13.7109375" style="87" customWidth="1"/>
    <col min="1496" max="1496" width="4.28515625" style="87" customWidth="1"/>
    <col min="1497" max="1497" width="56.140625" style="87" bestFit="1" customWidth="1"/>
    <col min="1498" max="1501" width="11.85546875" style="87" customWidth="1"/>
    <col min="1502" max="1536" width="11" style="87"/>
    <col min="1537" max="1537" width="23.5703125" style="87" bestFit="1" customWidth="1"/>
    <col min="1538" max="1538" width="4.28515625" style="87" customWidth="1"/>
    <col min="1539" max="1539" width="57.42578125" style="87" customWidth="1"/>
    <col min="1540" max="1540" width="14.85546875" style="87" bestFit="1" customWidth="1"/>
    <col min="1541" max="1547" width="0" style="87" hidden="1" customWidth="1"/>
    <col min="1548" max="1548" width="11.5703125" style="87" customWidth="1"/>
    <col min="1549" max="1552" width="0" style="87" hidden="1" customWidth="1"/>
    <col min="1553" max="1553" width="17.42578125" style="87" customWidth="1"/>
    <col min="1554" max="1554" width="11.42578125" style="87" customWidth="1"/>
    <col min="1555" max="1555" width="15.28515625" style="87" customWidth="1"/>
    <col min="1556" max="1556" width="13.85546875" style="87" customWidth="1"/>
    <col min="1557" max="1750" width="11.42578125" style="87" customWidth="1"/>
    <col min="1751" max="1751" width="13.7109375" style="87" customWidth="1"/>
    <col min="1752" max="1752" width="4.28515625" style="87" customWidth="1"/>
    <col min="1753" max="1753" width="56.140625" style="87" bestFit="1" customWidth="1"/>
    <col min="1754" max="1757" width="11.85546875" style="87" customWidth="1"/>
    <col min="1758" max="1792" width="11" style="87"/>
    <col min="1793" max="1793" width="23.5703125" style="87" bestFit="1" customWidth="1"/>
    <col min="1794" max="1794" width="4.28515625" style="87" customWidth="1"/>
    <col min="1795" max="1795" width="57.42578125" style="87" customWidth="1"/>
    <col min="1796" max="1796" width="14.85546875" style="87" bestFit="1" customWidth="1"/>
    <col min="1797" max="1803" width="0" style="87" hidden="1" customWidth="1"/>
    <col min="1804" max="1804" width="11.5703125" style="87" customWidth="1"/>
    <col min="1805" max="1808" width="0" style="87" hidden="1" customWidth="1"/>
    <col min="1809" max="1809" width="17.42578125" style="87" customWidth="1"/>
    <col min="1810" max="1810" width="11.42578125" style="87" customWidth="1"/>
    <col min="1811" max="1811" width="15.28515625" style="87" customWidth="1"/>
    <col min="1812" max="1812" width="13.85546875" style="87" customWidth="1"/>
    <col min="1813" max="2006" width="11.42578125" style="87" customWidth="1"/>
    <col min="2007" max="2007" width="13.7109375" style="87" customWidth="1"/>
    <col min="2008" max="2008" width="4.28515625" style="87" customWidth="1"/>
    <col min="2009" max="2009" width="56.140625" style="87" bestFit="1" customWidth="1"/>
    <col min="2010" max="2013" width="11.85546875" style="87" customWidth="1"/>
    <col min="2014" max="2048" width="11" style="87"/>
    <col min="2049" max="2049" width="23.5703125" style="87" bestFit="1" customWidth="1"/>
    <col min="2050" max="2050" width="4.28515625" style="87" customWidth="1"/>
    <col min="2051" max="2051" width="57.42578125" style="87" customWidth="1"/>
    <col min="2052" max="2052" width="14.85546875" style="87" bestFit="1" customWidth="1"/>
    <col min="2053" max="2059" width="0" style="87" hidden="1" customWidth="1"/>
    <col min="2060" max="2060" width="11.5703125" style="87" customWidth="1"/>
    <col min="2061" max="2064" width="0" style="87" hidden="1" customWidth="1"/>
    <col min="2065" max="2065" width="17.42578125" style="87" customWidth="1"/>
    <col min="2066" max="2066" width="11.42578125" style="87" customWidth="1"/>
    <col min="2067" max="2067" width="15.28515625" style="87" customWidth="1"/>
    <col min="2068" max="2068" width="13.85546875" style="87" customWidth="1"/>
    <col min="2069" max="2262" width="11.42578125" style="87" customWidth="1"/>
    <col min="2263" max="2263" width="13.7109375" style="87" customWidth="1"/>
    <col min="2264" max="2264" width="4.28515625" style="87" customWidth="1"/>
    <col min="2265" max="2265" width="56.140625" style="87" bestFit="1" customWidth="1"/>
    <col min="2266" max="2269" width="11.85546875" style="87" customWidth="1"/>
    <col min="2270" max="2304" width="11" style="87"/>
    <col min="2305" max="2305" width="23.5703125" style="87" bestFit="1" customWidth="1"/>
    <col min="2306" max="2306" width="4.28515625" style="87" customWidth="1"/>
    <col min="2307" max="2307" width="57.42578125" style="87" customWidth="1"/>
    <col min="2308" max="2308" width="14.85546875" style="87" bestFit="1" customWidth="1"/>
    <col min="2309" max="2315" width="0" style="87" hidden="1" customWidth="1"/>
    <col min="2316" max="2316" width="11.5703125" style="87" customWidth="1"/>
    <col min="2317" max="2320" width="0" style="87" hidden="1" customWidth="1"/>
    <col min="2321" max="2321" width="17.42578125" style="87" customWidth="1"/>
    <col min="2322" max="2322" width="11.42578125" style="87" customWidth="1"/>
    <col min="2323" max="2323" width="15.28515625" style="87" customWidth="1"/>
    <col min="2324" max="2324" width="13.85546875" style="87" customWidth="1"/>
    <col min="2325" max="2518" width="11.42578125" style="87" customWidth="1"/>
    <col min="2519" max="2519" width="13.7109375" style="87" customWidth="1"/>
    <col min="2520" max="2520" width="4.28515625" style="87" customWidth="1"/>
    <col min="2521" max="2521" width="56.140625" style="87" bestFit="1" customWidth="1"/>
    <col min="2522" max="2525" width="11.85546875" style="87" customWidth="1"/>
    <col min="2526" max="2560" width="11" style="87"/>
    <col min="2561" max="2561" width="23.5703125" style="87" bestFit="1" customWidth="1"/>
    <col min="2562" max="2562" width="4.28515625" style="87" customWidth="1"/>
    <col min="2563" max="2563" width="57.42578125" style="87" customWidth="1"/>
    <col min="2564" max="2564" width="14.85546875" style="87" bestFit="1" customWidth="1"/>
    <col min="2565" max="2571" width="0" style="87" hidden="1" customWidth="1"/>
    <col min="2572" max="2572" width="11.5703125" style="87" customWidth="1"/>
    <col min="2573" max="2576" width="0" style="87" hidden="1" customWidth="1"/>
    <col min="2577" max="2577" width="17.42578125" style="87" customWidth="1"/>
    <col min="2578" max="2578" width="11.42578125" style="87" customWidth="1"/>
    <col min="2579" max="2579" width="15.28515625" style="87" customWidth="1"/>
    <col min="2580" max="2580" width="13.85546875" style="87" customWidth="1"/>
    <col min="2581" max="2774" width="11.42578125" style="87" customWidth="1"/>
    <col min="2775" max="2775" width="13.7109375" style="87" customWidth="1"/>
    <col min="2776" max="2776" width="4.28515625" style="87" customWidth="1"/>
    <col min="2777" max="2777" width="56.140625" style="87" bestFit="1" customWidth="1"/>
    <col min="2778" max="2781" width="11.85546875" style="87" customWidth="1"/>
    <col min="2782" max="2816" width="11" style="87"/>
    <col min="2817" max="2817" width="23.5703125" style="87" bestFit="1" customWidth="1"/>
    <col min="2818" max="2818" width="4.28515625" style="87" customWidth="1"/>
    <col min="2819" max="2819" width="57.42578125" style="87" customWidth="1"/>
    <col min="2820" max="2820" width="14.85546875" style="87" bestFit="1" customWidth="1"/>
    <col min="2821" max="2827" width="0" style="87" hidden="1" customWidth="1"/>
    <col min="2828" max="2828" width="11.5703125" style="87" customWidth="1"/>
    <col min="2829" max="2832" width="0" style="87" hidden="1" customWidth="1"/>
    <col min="2833" max="2833" width="17.42578125" style="87" customWidth="1"/>
    <col min="2834" max="2834" width="11.42578125" style="87" customWidth="1"/>
    <col min="2835" max="2835" width="15.28515625" style="87" customWidth="1"/>
    <col min="2836" max="2836" width="13.85546875" style="87" customWidth="1"/>
    <col min="2837" max="3030" width="11.42578125" style="87" customWidth="1"/>
    <col min="3031" max="3031" width="13.7109375" style="87" customWidth="1"/>
    <col min="3032" max="3032" width="4.28515625" style="87" customWidth="1"/>
    <col min="3033" max="3033" width="56.140625" style="87" bestFit="1" customWidth="1"/>
    <col min="3034" max="3037" width="11.85546875" style="87" customWidth="1"/>
    <col min="3038" max="3072" width="11" style="87"/>
    <col min="3073" max="3073" width="23.5703125" style="87" bestFit="1" customWidth="1"/>
    <col min="3074" max="3074" width="4.28515625" style="87" customWidth="1"/>
    <col min="3075" max="3075" width="57.42578125" style="87" customWidth="1"/>
    <col min="3076" max="3076" width="14.85546875" style="87" bestFit="1" customWidth="1"/>
    <col min="3077" max="3083" width="0" style="87" hidden="1" customWidth="1"/>
    <col min="3084" max="3084" width="11.5703125" style="87" customWidth="1"/>
    <col min="3085" max="3088" width="0" style="87" hidden="1" customWidth="1"/>
    <col min="3089" max="3089" width="17.42578125" style="87" customWidth="1"/>
    <col min="3090" max="3090" width="11.42578125" style="87" customWidth="1"/>
    <col min="3091" max="3091" width="15.28515625" style="87" customWidth="1"/>
    <col min="3092" max="3092" width="13.85546875" style="87" customWidth="1"/>
    <col min="3093" max="3286" width="11.42578125" style="87" customWidth="1"/>
    <col min="3287" max="3287" width="13.7109375" style="87" customWidth="1"/>
    <col min="3288" max="3288" width="4.28515625" style="87" customWidth="1"/>
    <col min="3289" max="3289" width="56.140625" style="87" bestFit="1" customWidth="1"/>
    <col min="3290" max="3293" width="11.85546875" style="87" customWidth="1"/>
    <col min="3294" max="3328" width="11" style="87"/>
    <col min="3329" max="3329" width="23.5703125" style="87" bestFit="1" customWidth="1"/>
    <col min="3330" max="3330" width="4.28515625" style="87" customWidth="1"/>
    <col min="3331" max="3331" width="57.42578125" style="87" customWidth="1"/>
    <col min="3332" max="3332" width="14.85546875" style="87" bestFit="1" customWidth="1"/>
    <col min="3333" max="3339" width="0" style="87" hidden="1" customWidth="1"/>
    <col min="3340" max="3340" width="11.5703125" style="87" customWidth="1"/>
    <col min="3341" max="3344" width="0" style="87" hidden="1" customWidth="1"/>
    <col min="3345" max="3345" width="17.42578125" style="87" customWidth="1"/>
    <col min="3346" max="3346" width="11.42578125" style="87" customWidth="1"/>
    <col min="3347" max="3347" width="15.28515625" style="87" customWidth="1"/>
    <col min="3348" max="3348" width="13.85546875" style="87" customWidth="1"/>
    <col min="3349" max="3542" width="11.42578125" style="87" customWidth="1"/>
    <col min="3543" max="3543" width="13.7109375" style="87" customWidth="1"/>
    <col min="3544" max="3544" width="4.28515625" style="87" customWidth="1"/>
    <col min="3545" max="3545" width="56.140625" style="87" bestFit="1" customWidth="1"/>
    <col min="3546" max="3549" width="11.85546875" style="87" customWidth="1"/>
    <col min="3550" max="3584" width="11" style="87"/>
    <col min="3585" max="3585" width="23.5703125" style="87" bestFit="1" customWidth="1"/>
    <col min="3586" max="3586" width="4.28515625" style="87" customWidth="1"/>
    <col min="3587" max="3587" width="57.42578125" style="87" customWidth="1"/>
    <col min="3588" max="3588" width="14.85546875" style="87" bestFit="1" customWidth="1"/>
    <col min="3589" max="3595" width="0" style="87" hidden="1" customWidth="1"/>
    <col min="3596" max="3596" width="11.5703125" style="87" customWidth="1"/>
    <col min="3597" max="3600" width="0" style="87" hidden="1" customWidth="1"/>
    <col min="3601" max="3601" width="17.42578125" style="87" customWidth="1"/>
    <col min="3602" max="3602" width="11.42578125" style="87" customWidth="1"/>
    <col min="3603" max="3603" width="15.28515625" style="87" customWidth="1"/>
    <col min="3604" max="3604" width="13.85546875" style="87" customWidth="1"/>
    <col min="3605" max="3798" width="11.42578125" style="87" customWidth="1"/>
    <col min="3799" max="3799" width="13.7109375" style="87" customWidth="1"/>
    <col min="3800" max="3800" width="4.28515625" style="87" customWidth="1"/>
    <col min="3801" max="3801" width="56.140625" style="87" bestFit="1" customWidth="1"/>
    <col min="3802" max="3805" width="11.85546875" style="87" customWidth="1"/>
    <col min="3806" max="3840" width="11" style="87"/>
    <col min="3841" max="3841" width="23.5703125" style="87" bestFit="1" customWidth="1"/>
    <col min="3842" max="3842" width="4.28515625" style="87" customWidth="1"/>
    <col min="3843" max="3843" width="57.42578125" style="87" customWidth="1"/>
    <col min="3844" max="3844" width="14.85546875" style="87" bestFit="1" customWidth="1"/>
    <col min="3845" max="3851" width="0" style="87" hidden="1" customWidth="1"/>
    <col min="3852" max="3852" width="11.5703125" style="87" customWidth="1"/>
    <col min="3853" max="3856" width="0" style="87" hidden="1" customWidth="1"/>
    <col min="3857" max="3857" width="17.42578125" style="87" customWidth="1"/>
    <col min="3858" max="3858" width="11.42578125" style="87" customWidth="1"/>
    <col min="3859" max="3859" width="15.28515625" style="87" customWidth="1"/>
    <col min="3860" max="3860" width="13.85546875" style="87" customWidth="1"/>
    <col min="3861" max="4054" width="11.42578125" style="87" customWidth="1"/>
    <col min="4055" max="4055" width="13.7109375" style="87" customWidth="1"/>
    <col min="4056" max="4056" width="4.28515625" style="87" customWidth="1"/>
    <col min="4057" max="4057" width="56.140625" style="87" bestFit="1" customWidth="1"/>
    <col min="4058" max="4061" width="11.85546875" style="87" customWidth="1"/>
    <col min="4062" max="4096" width="11" style="87"/>
    <col min="4097" max="4097" width="23.5703125" style="87" bestFit="1" customWidth="1"/>
    <col min="4098" max="4098" width="4.28515625" style="87" customWidth="1"/>
    <col min="4099" max="4099" width="57.42578125" style="87" customWidth="1"/>
    <col min="4100" max="4100" width="14.85546875" style="87" bestFit="1" customWidth="1"/>
    <col min="4101" max="4107" width="0" style="87" hidden="1" customWidth="1"/>
    <col min="4108" max="4108" width="11.5703125" style="87" customWidth="1"/>
    <col min="4109" max="4112" width="0" style="87" hidden="1" customWidth="1"/>
    <col min="4113" max="4113" width="17.42578125" style="87" customWidth="1"/>
    <col min="4114" max="4114" width="11.42578125" style="87" customWidth="1"/>
    <col min="4115" max="4115" width="15.28515625" style="87" customWidth="1"/>
    <col min="4116" max="4116" width="13.85546875" style="87" customWidth="1"/>
    <col min="4117" max="4310" width="11.42578125" style="87" customWidth="1"/>
    <col min="4311" max="4311" width="13.7109375" style="87" customWidth="1"/>
    <col min="4312" max="4312" width="4.28515625" style="87" customWidth="1"/>
    <col min="4313" max="4313" width="56.140625" style="87" bestFit="1" customWidth="1"/>
    <col min="4314" max="4317" width="11.85546875" style="87" customWidth="1"/>
    <col min="4318" max="4352" width="11" style="87"/>
    <col min="4353" max="4353" width="23.5703125" style="87" bestFit="1" customWidth="1"/>
    <col min="4354" max="4354" width="4.28515625" style="87" customWidth="1"/>
    <col min="4355" max="4355" width="57.42578125" style="87" customWidth="1"/>
    <col min="4356" max="4356" width="14.85546875" style="87" bestFit="1" customWidth="1"/>
    <col min="4357" max="4363" width="0" style="87" hidden="1" customWidth="1"/>
    <col min="4364" max="4364" width="11.5703125" style="87" customWidth="1"/>
    <col min="4365" max="4368" width="0" style="87" hidden="1" customWidth="1"/>
    <col min="4369" max="4369" width="17.42578125" style="87" customWidth="1"/>
    <col min="4370" max="4370" width="11.42578125" style="87" customWidth="1"/>
    <col min="4371" max="4371" width="15.28515625" style="87" customWidth="1"/>
    <col min="4372" max="4372" width="13.85546875" style="87" customWidth="1"/>
    <col min="4373" max="4566" width="11.42578125" style="87" customWidth="1"/>
    <col min="4567" max="4567" width="13.7109375" style="87" customWidth="1"/>
    <col min="4568" max="4568" width="4.28515625" style="87" customWidth="1"/>
    <col min="4569" max="4569" width="56.140625" style="87" bestFit="1" customWidth="1"/>
    <col min="4570" max="4573" width="11.85546875" style="87" customWidth="1"/>
    <col min="4574" max="4608" width="11" style="87"/>
    <col min="4609" max="4609" width="23.5703125" style="87" bestFit="1" customWidth="1"/>
    <col min="4610" max="4610" width="4.28515625" style="87" customWidth="1"/>
    <col min="4611" max="4611" width="57.42578125" style="87" customWidth="1"/>
    <col min="4612" max="4612" width="14.85546875" style="87" bestFit="1" customWidth="1"/>
    <col min="4613" max="4619" width="0" style="87" hidden="1" customWidth="1"/>
    <col min="4620" max="4620" width="11.5703125" style="87" customWidth="1"/>
    <col min="4621" max="4624" width="0" style="87" hidden="1" customWidth="1"/>
    <col min="4625" max="4625" width="17.42578125" style="87" customWidth="1"/>
    <col min="4626" max="4626" width="11.42578125" style="87" customWidth="1"/>
    <col min="4627" max="4627" width="15.28515625" style="87" customWidth="1"/>
    <col min="4628" max="4628" width="13.85546875" style="87" customWidth="1"/>
    <col min="4629" max="4822" width="11.42578125" style="87" customWidth="1"/>
    <col min="4823" max="4823" width="13.7109375" style="87" customWidth="1"/>
    <col min="4824" max="4824" width="4.28515625" style="87" customWidth="1"/>
    <col min="4825" max="4825" width="56.140625" style="87" bestFit="1" customWidth="1"/>
    <col min="4826" max="4829" width="11.85546875" style="87" customWidth="1"/>
    <col min="4830" max="4864" width="11" style="87"/>
    <col min="4865" max="4865" width="23.5703125" style="87" bestFit="1" customWidth="1"/>
    <col min="4866" max="4866" width="4.28515625" style="87" customWidth="1"/>
    <col min="4867" max="4867" width="57.42578125" style="87" customWidth="1"/>
    <col min="4868" max="4868" width="14.85546875" style="87" bestFit="1" customWidth="1"/>
    <col min="4869" max="4875" width="0" style="87" hidden="1" customWidth="1"/>
    <col min="4876" max="4876" width="11.5703125" style="87" customWidth="1"/>
    <col min="4877" max="4880" width="0" style="87" hidden="1" customWidth="1"/>
    <col min="4881" max="4881" width="17.42578125" style="87" customWidth="1"/>
    <col min="4882" max="4882" width="11.42578125" style="87" customWidth="1"/>
    <col min="4883" max="4883" width="15.28515625" style="87" customWidth="1"/>
    <col min="4884" max="4884" width="13.85546875" style="87" customWidth="1"/>
    <col min="4885" max="5078" width="11.42578125" style="87" customWidth="1"/>
    <col min="5079" max="5079" width="13.7109375" style="87" customWidth="1"/>
    <col min="5080" max="5080" width="4.28515625" style="87" customWidth="1"/>
    <col min="5081" max="5081" width="56.140625" style="87" bestFit="1" customWidth="1"/>
    <col min="5082" max="5085" width="11.85546875" style="87" customWidth="1"/>
    <col min="5086" max="5120" width="11" style="87"/>
    <col min="5121" max="5121" width="23.5703125" style="87" bestFit="1" customWidth="1"/>
    <col min="5122" max="5122" width="4.28515625" style="87" customWidth="1"/>
    <col min="5123" max="5123" width="57.42578125" style="87" customWidth="1"/>
    <col min="5124" max="5124" width="14.85546875" style="87" bestFit="1" customWidth="1"/>
    <col min="5125" max="5131" width="0" style="87" hidden="1" customWidth="1"/>
    <col min="5132" max="5132" width="11.5703125" style="87" customWidth="1"/>
    <col min="5133" max="5136" width="0" style="87" hidden="1" customWidth="1"/>
    <col min="5137" max="5137" width="17.42578125" style="87" customWidth="1"/>
    <col min="5138" max="5138" width="11.42578125" style="87" customWidth="1"/>
    <col min="5139" max="5139" width="15.28515625" style="87" customWidth="1"/>
    <col min="5140" max="5140" width="13.85546875" style="87" customWidth="1"/>
    <col min="5141" max="5334" width="11.42578125" style="87" customWidth="1"/>
    <col min="5335" max="5335" width="13.7109375" style="87" customWidth="1"/>
    <col min="5336" max="5336" width="4.28515625" style="87" customWidth="1"/>
    <col min="5337" max="5337" width="56.140625" style="87" bestFit="1" customWidth="1"/>
    <col min="5338" max="5341" width="11.85546875" style="87" customWidth="1"/>
    <col min="5342" max="5376" width="11" style="87"/>
    <col min="5377" max="5377" width="23.5703125" style="87" bestFit="1" customWidth="1"/>
    <col min="5378" max="5378" width="4.28515625" style="87" customWidth="1"/>
    <col min="5379" max="5379" width="57.42578125" style="87" customWidth="1"/>
    <col min="5380" max="5380" width="14.85546875" style="87" bestFit="1" customWidth="1"/>
    <col min="5381" max="5387" width="0" style="87" hidden="1" customWidth="1"/>
    <col min="5388" max="5388" width="11.5703125" style="87" customWidth="1"/>
    <col min="5389" max="5392" width="0" style="87" hidden="1" customWidth="1"/>
    <col min="5393" max="5393" width="17.42578125" style="87" customWidth="1"/>
    <col min="5394" max="5394" width="11.42578125" style="87" customWidth="1"/>
    <col min="5395" max="5395" width="15.28515625" style="87" customWidth="1"/>
    <col min="5396" max="5396" width="13.85546875" style="87" customWidth="1"/>
    <col min="5397" max="5590" width="11.42578125" style="87" customWidth="1"/>
    <col min="5591" max="5591" width="13.7109375" style="87" customWidth="1"/>
    <col min="5592" max="5592" width="4.28515625" style="87" customWidth="1"/>
    <col min="5593" max="5593" width="56.140625" style="87" bestFit="1" customWidth="1"/>
    <col min="5594" max="5597" width="11.85546875" style="87" customWidth="1"/>
    <col min="5598" max="5632" width="11" style="87"/>
    <col min="5633" max="5633" width="23.5703125" style="87" bestFit="1" customWidth="1"/>
    <col min="5634" max="5634" width="4.28515625" style="87" customWidth="1"/>
    <col min="5635" max="5635" width="57.42578125" style="87" customWidth="1"/>
    <col min="5636" max="5636" width="14.85546875" style="87" bestFit="1" customWidth="1"/>
    <col min="5637" max="5643" width="0" style="87" hidden="1" customWidth="1"/>
    <col min="5644" max="5644" width="11.5703125" style="87" customWidth="1"/>
    <col min="5645" max="5648" width="0" style="87" hidden="1" customWidth="1"/>
    <col min="5649" max="5649" width="17.42578125" style="87" customWidth="1"/>
    <col min="5650" max="5650" width="11.42578125" style="87" customWidth="1"/>
    <col min="5651" max="5651" width="15.28515625" style="87" customWidth="1"/>
    <col min="5652" max="5652" width="13.85546875" style="87" customWidth="1"/>
    <col min="5653" max="5846" width="11.42578125" style="87" customWidth="1"/>
    <col min="5847" max="5847" width="13.7109375" style="87" customWidth="1"/>
    <col min="5848" max="5848" width="4.28515625" style="87" customWidth="1"/>
    <col min="5849" max="5849" width="56.140625" style="87" bestFit="1" customWidth="1"/>
    <col min="5850" max="5853" width="11.85546875" style="87" customWidth="1"/>
    <col min="5854" max="5888" width="11" style="87"/>
    <col min="5889" max="5889" width="23.5703125" style="87" bestFit="1" customWidth="1"/>
    <col min="5890" max="5890" width="4.28515625" style="87" customWidth="1"/>
    <col min="5891" max="5891" width="57.42578125" style="87" customWidth="1"/>
    <col min="5892" max="5892" width="14.85546875" style="87" bestFit="1" customWidth="1"/>
    <col min="5893" max="5899" width="0" style="87" hidden="1" customWidth="1"/>
    <col min="5900" max="5900" width="11.5703125" style="87" customWidth="1"/>
    <col min="5901" max="5904" width="0" style="87" hidden="1" customWidth="1"/>
    <col min="5905" max="5905" width="17.42578125" style="87" customWidth="1"/>
    <col min="5906" max="5906" width="11.42578125" style="87" customWidth="1"/>
    <col min="5907" max="5907" width="15.28515625" style="87" customWidth="1"/>
    <col min="5908" max="5908" width="13.85546875" style="87" customWidth="1"/>
    <col min="5909" max="6102" width="11.42578125" style="87" customWidth="1"/>
    <col min="6103" max="6103" width="13.7109375" style="87" customWidth="1"/>
    <col min="6104" max="6104" width="4.28515625" style="87" customWidth="1"/>
    <col min="6105" max="6105" width="56.140625" style="87" bestFit="1" customWidth="1"/>
    <col min="6106" max="6109" width="11.85546875" style="87" customWidth="1"/>
    <col min="6110" max="6144" width="11" style="87"/>
    <col min="6145" max="6145" width="23.5703125" style="87" bestFit="1" customWidth="1"/>
    <col min="6146" max="6146" width="4.28515625" style="87" customWidth="1"/>
    <col min="6147" max="6147" width="57.42578125" style="87" customWidth="1"/>
    <col min="6148" max="6148" width="14.85546875" style="87" bestFit="1" customWidth="1"/>
    <col min="6149" max="6155" width="0" style="87" hidden="1" customWidth="1"/>
    <col min="6156" max="6156" width="11.5703125" style="87" customWidth="1"/>
    <col min="6157" max="6160" width="0" style="87" hidden="1" customWidth="1"/>
    <col min="6161" max="6161" width="17.42578125" style="87" customWidth="1"/>
    <col min="6162" max="6162" width="11.42578125" style="87" customWidth="1"/>
    <col min="6163" max="6163" width="15.28515625" style="87" customWidth="1"/>
    <col min="6164" max="6164" width="13.85546875" style="87" customWidth="1"/>
    <col min="6165" max="6358" width="11.42578125" style="87" customWidth="1"/>
    <col min="6359" max="6359" width="13.7109375" style="87" customWidth="1"/>
    <col min="6360" max="6360" width="4.28515625" style="87" customWidth="1"/>
    <col min="6361" max="6361" width="56.140625" style="87" bestFit="1" customWidth="1"/>
    <col min="6362" max="6365" width="11.85546875" style="87" customWidth="1"/>
    <col min="6366" max="6400" width="11" style="87"/>
    <col min="6401" max="6401" width="23.5703125" style="87" bestFit="1" customWidth="1"/>
    <col min="6402" max="6402" width="4.28515625" style="87" customWidth="1"/>
    <col min="6403" max="6403" width="57.42578125" style="87" customWidth="1"/>
    <col min="6404" max="6404" width="14.85546875" style="87" bestFit="1" customWidth="1"/>
    <col min="6405" max="6411" width="0" style="87" hidden="1" customWidth="1"/>
    <col min="6412" max="6412" width="11.5703125" style="87" customWidth="1"/>
    <col min="6413" max="6416" width="0" style="87" hidden="1" customWidth="1"/>
    <col min="6417" max="6417" width="17.42578125" style="87" customWidth="1"/>
    <col min="6418" max="6418" width="11.42578125" style="87" customWidth="1"/>
    <col min="6419" max="6419" width="15.28515625" style="87" customWidth="1"/>
    <col min="6420" max="6420" width="13.85546875" style="87" customWidth="1"/>
    <col min="6421" max="6614" width="11.42578125" style="87" customWidth="1"/>
    <col min="6615" max="6615" width="13.7109375" style="87" customWidth="1"/>
    <col min="6616" max="6616" width="4.28515625" style="87" customWidth="1"/>
    <col min="6617" max="6617" width="56.140625" style="87" bestFit="1" customWidth="1"/>
    <col min="6618" max="6621" width="11.85546875" style="87" customWidth="1"/>
    <col min="6622" max="6656" width="11" style="87"/>
    <col min="6657" max="6657" width="23.5703125" style="87" bestFit="1" customWidth="1"/>
    <col min="6658" max="6658" width="4.28515625" style="87" customWidth="1"/>
    <col min="6659" max="6659" width="57.42578125" style="87" customWidth="1"/>
    <col min="6660" max="6660" width="14.85546875" style="87" bestFit="1" customWidth="1"/>
    <col min="6661" max="6667" width="0" style="87" hidden="1" customWidth="1"/>
    <col min="6668" max="6668" width="11.5703125" style="87" customWidth="1"/>
    <col min="6669" max="6672" width="0" style="87" hidden="1" customWidth="1"/>
    <col min="6673" max="6673" width="17.42578125" style="87" customWidth="1"/>
    <col min="6674" max="6674" width="11.42578125" style="87" customWidth="1"/>
    <col min="6675" max="6675" width="15.28515625" style="87" customWidth="1"/>
    <col min="6676" max="6676" width="13.85546875" style="87" customWidth="1"/>
    <col min="6677" max="6870" width="11.42578125" style="87" customWidth="1"/>
    <col min="6871" max="6871" width="13.7109375" style="87" customWidth="1"/>
    <col min="6872" max="6872" width="4.28515625" style="87" customWidth="1"/>
    <col min="6873" max="6873" width="56.140625" style="87" bestFit="1" customWidth="1"/>
    <col min="6874" max="6877" width="11.85546875" style="87" customWidth="1"/>
    <col min="6878" max="6912" width="11" style="87"/>
    <col min="6913" max="6913" width="23.5703125" style="87" bestFit="1" customWidth="1"/>
    <col min="6914" max="6914" width="4.28515625" style="87" customWidth="1"/>
    <col min="6915" max="6915" width="57.42578125" style="87" customWidth="1"/>
    <col min="6916" max="6916" width="14.85546875" style="87" bestFit="1" customWidth="1"/>
    <col min="6917" max="6923" width="0" style="87" hidden="1" customWidth="1"/>
    <col min="6924" max="6924" width="11.5703125" style="87" customWidth="1"/>
    <col min="6925" max="6928" width="0" style="87" hidden="1" customWidth="1"/>
    <col min="6929" max="6929" width="17.42578125" style="87" customWidth="1"/>
    <col min="6930" max="6930" width="11.42578125" style="87" customWidth="1"/>
    <col min="6931" max="6931" width="15.28515625" style="87" customWidth="1"/>
    <col min="6932" max="6932" width="13.85546875" style="87" customWidth="1"/>
    <col min="6933" max="7126" width="11.42578125" style="87" customWidth="1"/>
    <col min="7127" max="7127" width="13.7109375" style="87" customWidth="1"/>
    <col min="7128" max="7128" width="4.28515625" style="87" customWidth="1"/>
    <col min="7129" max="7129" width="56.140625" style="87" bestFit="1" customWidth="1"/>
    <col min="7130" max="7133" width="11.85546875" style="87" customWidth="1"/>
    <col min="7134" max="7168" width="11" style="87"/>
    <col min="7169" max="7169" width="23.5703125" style="87" bestFit="1" customWidth="1"/>
    <col min="7170" max="7170" width="4.28515625" style="87" customWidth="1"/>
    <col min="7171" max="7171" width="57.42578125" style="87" customWidth="1"/>
    <col min="7172" max="7172" width="14.85546875" style="87" bestFit="1" customWidth="1"/>
    <col min="7173" max="7179" width="0" style="87" hidden="1" customWidth="1"/>
    <col min="7180" max="7180" width="11.5703125" style="87" customWidth="1"/>
    <col min="7181" max="7184" width="0" style="87" hidden="1" customWidth="1"/>
    <col min="7185" max="7185" width="17.42578125" style="87" customWidth="1"/>
    <col min="7186" max="7186" width="11.42578125" style="87" customWidth="1"/>
    <col min="7187" max="7187" width="15.28515625" style="87" customWidth="1"/>
    <col min="7188" max="7188" width="13.85546875" style="87" customWidth="1"/>
    <col min="7189" max="7382" width="11.42578125" style="87" customWidth="1"/>
    <col min="7383" max="7383" width="13.7109375" style="87" customWidth="1"/>
    <col min="7384" max="7384" width="4.28515625" style="87" customWidth="1"/>
    <col min="7385" max="7385" width="56.140625" style="87" bestFit="1" customWidth="1"/>
    <col min="7386" max="7389" width="11.85546875" style="87" customWidth="1"/>
    <col min="7390" max="7424" width="11" style="87"/>
    <col min="7425" max="7425" width="23.5703125" style="87" bestFit="1" customWidth="1"/>
    <col min="7426" max="7426" width="4.28515625" style="87" customWidth="1"/>
    <col min="7427" max="7427" width="57.42578125" style="87" customWidth="1"/>
    <col min="7428" max="7428" width="14.85546875" style="87" bestFit="1" customWidth="1"/>
    <col min="7429" max="7435" width="0" style="87" hidden="1" customWidth="1"/>
    <col min="7436" max="7436" width="11.5703125" style="87" customWidth="1"/>
    <col min="7437" max="7440" width="0" style="87" hidden="1" customWidth="1"/>
    <col min="7441" max="7441" width="17.42578125" style="87" customWidth="1"/>
    <col min="7442" max="7442" width="11.42578125" style="87" customWidth="1"/>
    <col min="7443" max="7443" width="15.28515625" style="87" customWidth="1"/>
    <col min="7444" max="7444" width="13.85546875" style="87" customWidth="1"/>
    <col min="7445" max="7638" width="11.42578125" style="87" customWidth="1"/>
    <col min="7639" max="7639" width="13.7109375" style="87" customWidth="1"/>
    <col min="7640" max="7640" width="4.28515625" style="87" customWidth="1"/>
    <col min="7641" max="7641" width="56.140625" style="87" bestFit="1" customWidth="1"/>
    <col min="7642" max="7645" width="11.85546875" style="87" customWidth="1"/>
    <col min="7646" max="7680" width="11" style="87"/>
    <col min="7681" max="7681" width="23.5703125" style="87" bestFit="1" customWidth="1"/>
    <col min="7682" max="7682" width="4.28515625" style="87" customWidth="1"/>
    <col min="7683" max="7683" width="57.42578125" style="87" customWidth="1"/>
    <col min="7684" max="7684" width="14.85546875" style="87" bestFit="1" customWidth="1"/>
    <col min="7685" max="7691" width="0" style="87" hidden="1" customWidth="1"/>
    <col min="7692" max="7692" width="11.5703125" style="87" customWidth="1"/>
    <col min="7693" max="7696" width="0" style="87" hidden="1" customWidth="1"/>
    <col min="7697" max="7697" width="17.42578125" style="87" customWidth="1"/>
    <col min="7698" max="7698" width="11.42578125" style="87" customWidth="1"/>
    <col min="7699" max="7699" width="15.28515625" style="87" customWidth="1"/>
    <col min="7700" max="7700" width="13.85546875" style="87" customWidth="1"/>
    <col min="7701" max="7894" width="11.42578125" style="87" customWidth="1"/>
    <col min="7895" max="7895" width="13.7109375" style="87" customWidth="1"/>
    <col min="7896" max="7896" width="4.28515625" style="87" customWidth="1"/>
    <col min="7897" max="7897" width="56.140625" style="87" bestFit="1" customWidth="1"/>
    <col min="7898" max="7901" width="11.85546875" style="87" customWidth="1"/>
    <col min="7902" max="7936" width="11" style="87"/>
    <col min="7937" max="7937" width="23.5703125" style="87" bestFit="1" customWidth="1"/>
    <col min="7938" max="7938" width="4.28515625" style="87" customWidth="1"/>
    <col min="7939" max="7939" width="57.42578125" style="87" customWidth="1"/>
    <col min="7940" max="7940" width="14.85546875" style="87" bestFit="1" customWidth="1"/>
    <col min="7941" max="7947" width="0" style="87" hidden="1" customWidth="1"/>
    <col min="7948" max="7948" width="11.5703125" style="87" customWidth="1"/>
    <col min="7949" max="7952" width="0" style="87" hidden="1" customWidth="1"/>
    <col min="7953" max="7953" width="17.42578125" style="87" customWidth="1"/>
    <col min="7954" max="7954" width="11.42578125" style="87" customWidth="1"/>
    <col min="7955" max="7955" width="15.28515625" style="87" customWidth="1"/>
    <col min="7956" max="7956" width="13.85546875" style="87" customWidth="1"/>
    <col min="7957" max="8150" width="11.42578125" style="87" customWidth="1"/>
    <col min="8151" max="8151" width="13.7109375" style="87" customWidth="1"/>
    <col min="8152" max="8152" width="4.28515625" style="87" customWidth="1"/>
    <col min="8153" max="8153" width="56.140625" style="87" bestFit="1" customWidth="1"/>
    <col min="8154" max="8157" width="11.85546875" style="87" customWidth="1"/>
    <col min="8158" max="8192" width="11" style="87"/>
    <col min="8193" max="8193" width="23.5703125" style="87" bestFit="1" customWidth="1"/>
    <col min="8194" max="8194" width="4.28515625" style="87" customWidth="1"/>
    <col min="8195" max="8195" width="57.42578125" style="87" customWidth="1"/>
    <col min="8196" max="8196" width="14.85546875" style="87" bestFit="1" customWidth="1"/>
    <col min="8197" max="8203" width="0" style="87" hidden="1" customWidth="1"/>
    <col min="8204" max="8204" width="11.5703125" style="87" customWidth="1"/>
    <col min="8205" max="8208" width="0" style="87" hidden="1" customWidth="1"/>
    <col min="8209" max="8209" width="17.42578125" style="87" customWidth="1"/>
    <col min="8210" max="8210" width="11.42578125" style="87" customWidth="1"/>
    <col min="8211" max="8211" width="15.28515625" style="87" customWidth="1"/>
    <col min="8212" max="8212" width="13.85546875" style="87" customWidth="1"/>
    <col min="8213" max="8406" width="11.42578125" style="87" customWidth="1"/>
    <col min="8407" max="8407" width="13.7109375" style="87" customWidth="1"/>
    <col min="8408" max="8408" width="4.28515625" style="87" customWidth="1"/>
    <col min="8409" max="8409" width="56.140625" style="87" bestFit="1" customWidth="1"/>
    <col min="8410" max="8413" width="11.85546875" style="87" customWidth="1"/>
    <col min="8414" max="8448" width="11" style="87"/>
    <col min="8449" max="8449" width="23.5703125" style="87" bestFit="1" customWidth="1"/>
    <col min="8450" max="8450" width="4.28515625" style="87" customWidth="1"/>
    <col min="8451" max="8451" width="57.42578125" style="87" customWidth="1"/>
    <col min="8452" max="8452" width="14.85546875" style="87" bestFit="1" customWidth="1"/>
    <col min="8453" max="8459" width="0" style="87" hidden="1" customWidth="1"/>
    <col min="8460" max="8460" width="11.5703125" style="87" customWidth="1"/>
    <col min="8461" max="8464" width="0" style="87" hidden="1" customWidth="1"/>
    <col min="8465" max="8465" width="17.42578125" style="87" customWidth="1"/>
    <col min="8466" max="8466" width="11.42578125" style="87" customWidth="1"/>
    <col min="8467" max="8467" width="15.28515625" style="87" customWidth="1"/>
    <col min="8468" max="8468" width="13.85546875" style="87" customWidth="1"/>
    <col min="8469" max="8662" width="11.42578125" style="87" customWidth="1"/>
    <col min="8663" max="8663" width="13.7109375" style="87" customWidth="1"/>
    <col min="8664" max="8664" width="4.28515625" style="87" customWidth="1"/>
    <col min="8665" max="8665" width="56.140625" style="87" bestFit="1" customWidth="1"/>
    <col min="8666" max="8669" width="11.85546875" style="87" customWidth="1"/>
    <col min="8670" max="8704" width="11" style="87"/>
    <col min="8705" max="8705" width="23.5703125" style="87" bestFit="1" customWidth="1"/>
    <col min="8706" max="8706" width="4.28515625" style="87" customWidth="1"/>
    <col min="8707" max="8707" width="57.42578125" style="87" customWidth="1"/>
    <col min="8708" max="8708" width="14.85546875" style="87" bestFit="1" customWidth="1"/>
    <col min="8709" max="8715" width="0" style="87" hidden="1" customWidth="1"/>
    <col min="8716" max="8716" width="11.5703125" style="87" customWidth="1"/>
    <col min="8717" max="8720" width="0" style="87" hidden="1" customWidth="1"/>
    <col min="8721" max="8721" width="17.42578125" style="87" customWidth="1"/>
    <col min="8722" max="8722" width="11.42578125" style="87" customWidth="1"/>
    <col min="8723" max="8723" width="15.28515625" style="87" customWidth="1"/>
    <col min="8724" max="8724" width="13.85546875" style="87" customWidth="1"/>
    <col min="8725" max="8918" width="11.42578125" style="87" customWidth="1"/>
    <col min="8919" max="8919" width="13.7109375" style="87" customWidth="1"/>
    <col min="8920" max="8920" width="4.28515625" style="87" customWidth="1"/>
    <col min="8921" max="8921" width="56.140625" style="87" bestFit="1" customWidth="1"/>
    <col min="8922" max="8925" width="11.85546875" style="87" customWidth="1"/>
    <col min="8926" max="8960" width="11" style="87"/>
    <col min="8961" max="8961" width="23.5703125" style="87" bestFit="1" customWidth="1"/>
    <col min="8962" max="8962" width="4.28515625" style="87" customWidth="1"/>
    <col min="8963" max="8963" width="57.42578125" style="87" customWidth="1"/>
    <col min="8964" max="8964" width="14.85546875" style="87" bestFit="1" customWidth="1"/>
    <col min="8965" max="8971" width="0" style="87" hidden="1" customWidth="1"/>
    <col min="8972" max="8972" width="11.5703125" style="87" customWidth="1"/>
    <col min="8973" max="8976" width="0" style="87" hidden="1" customWidth="1"/>
    <col min="8977" max="8977" width="17.42578125" style="87" customWidth="1"/>
    <col min="8978" max="8978" width="11.42578125" style="87" customWidth="1"/>
    <col min="8979" max="8979" width="15.28515625" style="87" customWidth="1"/>
    <col min="8980" max="8980" width="13.85546875" style="87" customWidth="1"/>
    <col min="8981" max="9174" width="11.42578125" style="87" customWidth="1"/>
    <col min="9175" max="9175" width="13.7109375" style="87" customWidth="1"/>
    <col min="9176" max="9176" width="4.28515625" style="87" customWidth="1"/>
    <col min="9177" max="9177" width="56.140625" style="87" bestFit="1" customWidth="1"/>
    <col min="9178" max="9181" width="11.85546875" style="87" customWidth="1"/>
    <col min="9182" max="9216" width="11" style="87"/>
    <col min="9217" max="9217" width="23.5703125" style="87" bestFit="1" customWidth="1"/>
    <col min="9218" max="9218" width="4.28515625" style="87" customWidth="1"/>
    <col min="9219" max="9219" width="57.42578125" style="87" customWidth="1"/>
    <col min="9220" max="9220" width="14.85546875" style="87" bestFit="1" customWidth="1"/>
    <col min="9221" max="9227" width="0" style="87" hidden="1" customWidth="1"/>
    <col min="9228" max="9228" width="11.5703125" style="87" customWidth="1"/>
    <col min="9229" max="9232" width="0" style="87" hidden="1" customWidth="1"/>
    <col min="9233" max="9233" width="17.42578125" style="87" customWidth="1"/>
    <col min="9234" max="9234" width="11.42578125" style="87" customWidth="1"/>
    <col min="9235" max="9235" width="15.28515625" style="87" customWidth="1"/>
    <col min="9236" max="9236" width="13.85546875" style="87" customWidth="1"/>
    <col min="9237" max="9430" width="11.42578125" style="87" customWidth="1"/>
    <col min="9431" max="9431" width="13.7109375" style="87" customWidth="1"/>
    <col min="9432" max="9432" width="4.28515625" style="87" customWidth="1"/>
    <col min="9433" max="9433" width="56.140625" style="87" bestFit="1" customWidth="1"/>
    <col min="9434" max="9437" width="11.85546875" style="87" customWidth="1"/>
    <col min="9438" max="9472" width="11" style="87"/>
    <col min="9473" max="9473" width="23.5703125" style="87" bestFit="1" customWidth="1"/>
    <col min="9474" max="9474" width="4.28515625" style="87" customWidth="1"/>
    <col min="9475" max="9475" width="57.42578125" style="87" customWidth="1"/>
    <col min="9476" max="9476" width="14.85546875" style="87" bestFit="1" customWidth="1"/>
    <col min="9477" max="9483" width="0" style="87" hidden="1" customWidth="1"/>
    <col min="9484" max="9484" width="11.5703125" style="87" customWidth="1"/>
    <col min="9485" max="9488" width="0" style="87" hidden="1" customWidth="1"/>
    <col min="9489" max="9489" width="17.42578125" style="87" customWidth="1"/>
    <col min="9490" max="9490" width="11.42578125" style="87" customWidth="1"/>
    <col min="9491" max="9491" width="15.28515625" style="87" customWidth="1"/>
    <col min="9492" max="9492" width="13.85546875" style="87" customWidth="1"/>
    <col min="9493" max="9686" width="11.42578125" style="87" customWidth="1"/>
    <col min="9687" max="9687" width="13.7109375" style="87" customWidth="1"/>
    <col min="9688" max="9688" width="4.28515625" style="87" customWidth="1"/>
    <col min="9689" max="9689" width="56.140625" style="87" bestFit="1" customWidth="1"/>
    <col min="9690" max="9693" width="11.85546875" style="87" customWidth="1"/>
    <col min="9694" max="9728" width="11" style="87"/>
    <col min="9729" max="9729" width="23.5703125" style="87" bestFit="1" customWidth="1"/>
    <col min="9730" max="9730" width="4.28515625" style="87" customWidth="1"/>
    <col min="9731" max="9731" width="57.42578125" style="87" customWidth="1"/>
    <col min="9732" max="9732" width="14.85546875" style="87" bestFit="1" customWidth="1"/>
    <col min="9733" max="9739" width="0" style="87" hidden="1" customWidth="1"/>
    <col min="9740" max="9740" width="11.5703125" style="87" customWidth="1"/>
    <col min="9741" max="9744" width="0" style="87" hidden="1" customWidth="1"/>
    <col min="9745" max="9745" width="17.42578125" style="87" customWidth="1"/>
    <col min="9746" max="9746" width="11.42578125" style="87" customWidth="1"/>
    <col min="9747" max="9747" width="15.28515625" style="87" customWidth="1"/>
    <col min="9748" max="9748" width="13.85546875" style="87" customWidth="1"/>
    <col min="9749" max="9942" width="11.42578125" style="87" customWidth="1"/>
    <col min="9943" max="9943" width="13.7109375" style="87" customWidth="1"/>
    <col min="9944" max="9944" width="4.28515625" style="87" customWidth="1"/>
    <col min="9945" max="9945" width="56.140625" style="87" bestFit="1" customWidth="1"/>
    <col min="9946" max="9949" width="11.85546875" style="87" customWidth="1"/>
    <col min="9950" max="9984" width="11" style="87"/>
    <col min="9985" max="9985" width="23.5703125" style="87" bestFit="1" customWidth="1"/>
    <col min="9986" max="9986" width="4.28515625" style="87" customWidth="1"/>
    <col min="9987" max="9987" width="57.42578125" style="87" customWidth="1"/>
    <col min="9988" max="9988" width="14.85546875" style="87" bestFit="1" customWidth="1"/>
    <col min="9989" max="9995" width="0" style="87" hidden="1" customWidth="1"/>
    <col min="9996" max="9996" width="11.5703125" style="87" customWidth="1"/>
    <col min="9997" max="10000" width="0" style="87" hidden="1" customWidth="1"/>
    <col min="10001" max="10001" width="17.42578125" style="87" customWidth="1"/>
    <col min="10002" max="10002" width="11.42578125" style="87" customWidth="1"/>
    <col min="10003" max="10003" width="15.28515625" style="87" customWidth="1"/>
    <col min="10004" max="10004" width="13.85546875" style="87" customWidth="1"/>
    <col min="10005" max="10198" width="11.42578125" style="87" customWidth="1"/>
    <col min="10199" max="10199" width="13.7109375" style="87" customWidth="1"/>
    <col min="10200" max="10200" width="4.28515625" style="87" customWidth="1"/>
    <col min="10201" max="10201" width="56.140625" style="87" bestFit="1" customWidth="1"/>
    <col min="10202" max="10205" width="11.85546875" style="87" customWidth="1"/>
    <col min="10206" max="10240" width="11" style="87"/>
    <col min="10241" max="10241" width="23.5703125" style="87" bestFit="1" customWidth="1"/>
    <col min="10242" max="10242" width="4.28515625" style="87" customWidth="1"/>
    <col min="10243" max="10243" width="57.42578125" style="87" customWidth="1"/>
    <col min="10244" max="10244" width="14.85546875" style="87" bestFit="1" customWidth="1"/>
    <col min="10245" max="10251" width="0" style="87" hidden="1" customWidth="1"/>
    <col min="10252" max="10252" width="11.5703125" style="87" customWidth="1"/>
    <col min="10253" max="10256" width="0" style="87" hidden="1" customWidth="1"/>
    <col min="10257" max="10257" width="17.42578125" style="87" customWidth="1"/>
    <col min="10258" max="10258" width="11.42578125" style="87" customWidth="1"/>
    <col min="10259" max="10259" width="15.28515625" style="87" customWidth="1"/>
    <col min="10260" max="10260" width="13.85546875" style="87" customWidth="1"/>
    <col min="10261" max="10454" width="11.42578125" style="87" customWidth="1"/>
    <col min="10455" max="10455" width="13.7109375" style="87" customWidth="1"/>
    <col min="10456" max="10456" width="4.28515625" style="87" customWidth="1"/>
    <col min="10457" max="10457" width="56.140625" style="87" bestFit="1" customWidth="1"/>
    <col min="10458" max="10461" width="11.85546875" style="87" customWidth="1"/>
    <col min="10462" max="10496" width="11" style="87"/>
    <col min="10497" max="10497" width="23.5703125" style="87" bestFit="1" customWidth="1"/>
    <col min="10498" max="10498" width="4.28515625" style="87" customWidth="1"/>
    <col min="10499" max="10499" width="57.42578125" style="87" customWidth="1"/>
    <col min="10500" max="10500" width="14.85546875" style="87" bestFit="1" customWidth="1"/>
    <col min="10501" max="10507" width="0" style="87" hidden="1" customWidth="1"/>
    <col min="10508" max="10508" width="11.5703125" style="87" customWidth="1"/>
    <col min="10509" max="10512" width="0" style="87" hidden="1" customWidth="1"/>
    <col min="10513" max="10513" width="17.42578125" style="87" customWidth="1"/>
    <col min="10514" max="10514" width="11.42578125" style="87" customWidth="1"/>
    <col min="10515" max="10515" width="15.28515625" style="87" customWidth="1"/>
    <col min="10516" max="10516" width="13.85546875" style="87" customWidth="1"/>
    <col min="10517" max="10710" width="11.42578125" style="87" customWidth="1"/>
    <col min="10711" max="10711" width="13.7109375" style="87" customWidth="1"/>
    <col min="10712" max="10712" width="4.28515625" style="87" customWidth="1"/>
    <col min="10713" max="10713" width="56.140625" style="87" bestFit="1" customWidth="1"/>
    <col min="10714" max="10717" width="11.85546875" style="87" customWidth="1"/>
    <col min="10718" max="10752" width="11" style="87"/>
    <col min="10753" max="10753" width="23.5703125" style="87" bestFit="1" customWidth="1"/>
    <col min="10754" max="10754" width="4.28515625" style="87" customWidth="1"/>
    <col min="10755" max="10755" width="57.42578125" style="87" customWidth="1"/>
    <col min="10756" max="10756" width="14.85546875" style="87" bestFit="1" customWidth="1"/>
    <col min="10757" max="10763" width="0" style="87" hidden="1" customWidth="1"/>
    <col min="10764" max="10764" width="11.5703125" style="87" customWidth="1"/>
    <col min="10765" max="10768" width="0" style="87" hidden="1" customWidth="1"/>
    <col min="10769" max="10769" width="17.42578125" style="87" customWidth="1"/>
    <col min="10770" max="10770" width="11.42578125" style="87" customWidth="1"/>
    <col min="10771" max="10771" width="15.28515625" style="87" customWidth="1"/>
    <col min="10772" max="10772" width="13.85546875" style="87" customWidth="1"/>
    <col min="10773" max="10966" width="11.42578125" style="87" customWidth="1"/>
    <col min="10967" max="10967" width="13.7109375" style="87" customWidth="1"/>
    <col min="10968" max="10968" width="4.28515625" style="87" customWidth="1"/>
    <col min="10969" max="10969" width="56.140625" style="87" bestFit="1" customWidth="1"/>
    <col min="10970" max="10973" width="11.85546875" style="87" customWidth="1"/>
    <col min="10974" max="11008" width="11" style="87"/>
    <col min="11009" max="11009" width="23.5703125" style="87" bestFit="1" customWidth="1"/>
    <col min="11010" max="11010" width="4.28515625" style="87" customWidth="1"/>
    <col min="11011" max="11011" width="57.42578125" style="87" customWidth="1"/>
    <col min="11012" max="11012" width="14.85546875" style="87" bestFit="1" customWidth="1"/>
    <col min="11013" max="11019" width="0" style="87" hidden="1" customWidth="1"/>
    <col min="11020" max="11020" width="11.5703125" style="87" customWidth="1"/>
    <col min="11021" max="11024" width="0" style="87" hidden="1" customWidth="1"/>
    <col min="11025" max="11025" width="17.42578125" style="87" customWidth="1"/>
    <col min="11026" max="11026" width="11.42578125" style="87" customWidth="1"/>
    <col min="11027" max="11027" width="15.28515625" style="87" customWidth="1"/>
    <col min="11028" max="11028" width="13.85546875" style="87" customWidth="1"/>
    <col min="11029" max="11222" width="11.42578125" style="87" customWidth="1"/>
    <col min="11223" max="11223" width="13.7109375" style="87" customWidth="1"/>
    <col min="11224" max="11224" width="4.28515625" style="87" customWidth="1"/>
    <col min="11225" max="11225" width="56.140625" style="87" bestFit="1" customWidth="1"/>
    <col min="11226" max="11229" width="11.85546875" style="87" customWidth="1"/>
    <col min="11230" max="11264" width="11" style="87"/>
    <col min="11265" max="11265" width="23.5703125" style="87" bestFit="1" customWidth="1"/>
    <col min="11266" max="11266" width="4.28515625" style="87" customWidth="1"/>
    <col min="11267" max="11267" width="57.42578125" style="87" customWidth="1"/>
    <col min="11268" max="11268" width="14.85546875" style="87" bestFit="1" customWidth="1"/>
    <col min="11269" max="11275" width="0" style="87" hidden="1" customWidth="1"/>
    <col min="11276" max="11276" width="11.5703125" style="87" customWidth="1"/>
    <col min="11277" max="11280" width="0" style="87" hidden="1" customWidth="1"/>
    <col min="11281" max="11281" width="17.42578125" style="87" customWidth="1"/>
    <col min="11282" max="11282" width="11.42578125" style="87" customWidth="1"/>
    <col min="11283" max="11283" width="15.28515625" style="87" customWidth="1"/>
    <col min="11284" max="11284" width="13.85546875" style="87" customWidth="1"/>
    <col min="11285" max="11478" width="11.42578125" style="87" customWidth="1"/>
    <col min="11479" max="11479" width="13.7109375" style="87" customWidth="1"/>
    <col min="11480" max="11480" width="4.28515625" style="87" customWidth="1"/>
    <col min="11481" max="11481" width="56.140625" style="87" bestFit="1" customWidth="1"/>
    <col min="11482" max="11485" width="11.85546875" style="87" customWidth="1"/>
    <col min="11486" max="11520" width="11" style="87"/>
    <col min="11521" max="11521" width="23.5703125" style="87" bestFit="1" customWidth="1"/>
    <col min="11522" max="11522" width="4.28515625" style="87" customWidth="1"/>
    <col min="11523" max="11523" width="57.42578125" style="87" customWidth="1"/>
    <col min="11524" max="11524" width="14.85546875" style="87" bestFit="1" customWidth="1"/>
    <col min="11525" max="11531" width="0" style="87" hidden="1" customWidth="1"/>
    <col min="11532" max="11532" width="11.5703125" style="87" customWidth="1"/>
    <col min="11533" max="11536" width="0" style="87" hidden="1" customWidth="1"/>
    <col min="11537" max="11537" width="17.42578125" style="87" customWidth="1"/>
    <col min="11538" max="11538" width="11.42578125" style="87" customWidth="1"/>
    <col min="11539" max="11539" width="15.28515625" style="87" customWidth="1"/>
    <col min="11540" max="11540" width="13.85546875" style="87" customWidth="1"/>
    <col min="11541" max="11734" width="11.42578125" style="87" customWidth="1"/>
    <col min="11735" max="11735" width="13.7109375" style="87" customWidth="1"/>
    <col min="11736" max="11736" width="4.28515625" style="87" customWidth="1"/>
    <col min="11737" max="11737" width="56.140625" style="87" bestFit="1" customWidth="1"/>
    <col min="11738" max="11741" width="11.85546875" style="87" customWidth="1"/>
    <col min="11742" max="11776" width="11" style="87"/>
    <col min="11777" max="11777" width="23.5703125" style="87" bestFit="1" customWidth="1"/>
    <col min="11778" max="11778" width="4.28515625" style="87" customWidth="1"/>
    <col min="11779" max="11779" width="57.42578125" style="87" customWidth="1"/>
    <col min="11780" max="11780" width="14.85546875" style="87" bestFit="1" customWidth="1"/>
    <col min="11781" max="11787" width="0" style="87" hidden="1" customWidth="1"/>
    <col min="11788" max="11788" width="11.5703125" style="87" customWidth="1"/>
    <col min="11789" max="11792" width="0" style="87" hidden="1" customWidth="1"/>
    <col min="11793" max="11793" width="17.42578125" style="87" customWidth="1"/>
    <col min="11794" max="11794" width="11.42578125" style="87" customWidth="1"/>
    <col min="11795" max="11795" width="15.28515625" style="87" customWidth="1"/>
    <col min="11796" max="11796" width="13.85546875" style="87" customWidth="1"/>
    <col min="11797" max="11990" width="11.42578125" style="87" customWidth="1"/>
    <col min="11991" max="11991" width="13.7109375" style="87" customWidth="1"/>
    <col min="11992" max="11992" width="4.28515625" style="87" customWidth="1"/>
    <col min="11993" max="11993" width="56.140625" style="87" bestFit="1" customWidth="1"/>
    <col min="11994" max="11997" width="11.85546875" style="87" customWidth="1"/>
    <col min="11998" max="12032" width="11" style="87"/>
    <col min="12033" max="12033" width="23.5703125" style="87" bestFit="1" customWidth="1"/>
    <col min="12034" max="12034" width="4.28515625" style="87" customWidth="1"/>
    <col min="12035" max="12035" width="57.42578125" style="87" customWidth="1"/>
    <col min="12036" max="12036" width="14.85546875" style="87" bestFit="1" customWidth="1"/>
    <col min="12037" max="12043" width="0" style="87" hidden="1" customWidth="1"/>
    <col min="12044" max="12044" width="11.5703125" style="87" customWidth="1"/>
    <col min="12045" max="12048" width="0" style="87" hidden="1" customWidth="1"/>
    <col min="12049" max="12049" width="17.42578125" style="87" customWidth="1"/>
    <col min="12050" max="12050" width="11.42578125" style="87" customWidth="1"/>
    <col min="12051" max="12051" width="15.28515625" style="87" customWidth="1"/>
    <col min="12052" max="12052" width="13.85546875" style="87" customWidth="1"/>
    <col min="12053" max="12246" width="11.42578125" style="87" customWidth="1"/>
    <col min="12247" max="12247" width="13.7109375" style="87" customWidth="1"/>
    <col min="12248" max="12248" width="4.28515625" style="87" customWidth="1"/>
    <col min="12249" max="12249" width="56.140625" style="87" bestFit="1" customWidth="1"/>
    <col min="12250" max="12253" width="11.85546875" style="87" customWidth="1"/>
    <col min="12254" max="12288" width="11" style="87"/>
    <col min="12289" max="12289" width="23.5703125" style="87" bestFit="1" customWidth="1"/>
    <col min="12290" max="12290" width="4.28515625" style="87" customWidth="1"/>
    <col min="12291" max="12291" width="57.42578125" style="87" customWidth="1"/>
    <col min="12292" max="12292" width="14.85546875" style="87" bestFit="1" customWidth="1"/>
    <col min="12293" max="12299" width="0" style="87" hidden="1" customWidth="1"/>
    <col min="12300" max="12300" width="11.5703125" style="87" customWidth="1"/>
    <col min="12301" max="12304" width="0" style="87" hidden="1" customWidth="1"/>
    <col min="12305" max="12305" width="17.42578125" style="87" customWidth="1"/>
    <col min="12306" max="12306" width="11.42578125" style="87" customWidth="1"/>
    <col min="12307" max="12307" width="15.28515625" style="87" customWidth="1"/>
    <col min="12308" max="12308" width="13.85546875" style="87" customWidth="1"/>
    <col min="12309" max="12502" width="11.42578125" style="87" customWidth="1"/>
    <col min="12503" max="12503" width="13.7109375" style="87" customWidth="1"/>
    <col min="12504" max="12504" width="4.28515625" style="87" customWidth="1"/>
    <col min="12505" max="12505" width="56.140625" style="87" bestFit="1" customWidth="1"/>
    <col min="12506" max="12509" width="11.85546875" style="87" customWidth="1"/>
    <col min="12510" max="12544" width="11" style="87"/>
    <col min="12545" max="12545" width="23.5703125" style="87" bestFit="1" customWidth="1"/>
    <col min="12546" max="12546" width="4.28515625" style="87" customWidth="1"/>
    <col min="12547" max="12547" width="57.42578125" style="87" customWidth="1"/>
    <col min="12548" max="12548" width="14.85546875" style="87" bestFit="1" customWidth="1"/>
    <col min="12549" max="12555" width="0" style="87" hidden="1" customWidth="1"/>
    <col min="12556" max="12556" width="11.5703125" style="87" customWidth="1"/>
    <col min="12557" max="12560" width="0" style="87" hidden="1" customWidth="1"/>
    <col min="12561" max="12561" width="17.42578125" style="87" customWidth="1"/>
    <col min="12562" max="12562" width="11.42578125" style="87" customWidth="1"/>
    <col min="12563" max="12563" width="15.28515625" style="87" customWidth="1"/>
    <col min="12564" max="12564" width="13.85546875" style="87" customWidth="1"/>
    <col min="12565" max="12758" width="11.42578125" style="87" customWidth="1"/>
    <col min="12759" max="12759" width="13.7109375" style="87" customWidth="1"/>
    <col min="12760" max="12760" width="4.28515625" style="87" customWidth="1"/>
    <col min="12761" max="12761" width="56.140625" style="87" bestFit="1" customWidth="1"/>
    <col min="12762" max="12765" width="11.85546875" style="87" customWidth="1"/>
    <col min="12766" max="12800" width="11" style="87"/>
    <col min="12801" max="12801" width="23.5703125" style="87" bestFit="1" customWidth="1"/>
    <col min="12802" max="12802" width="4.28515625" style="87" customWidth="1"/>
    <col min="12803" max="12803" width="57.42578125" style="87" customWidth="1"/>
    <col min="12804" max="12804" width="14.85546875" style="87" bestFit="1" customWidth="1"/>
    <col min="12805" max="12811" width="0" style="87" hidden="1" customWidth="1"/>
    <col min="12812" max="12812" width="11.5703125" style="87" customWidth="1"/>
    <col min="12813" max="12816" width="0" style="87" hidden="1" customWidth="1"/>
    <col min="12817" max="12817" width="17.42578125" style="87" customWidth="1"/>
    <col min="12818" max="12818" width="11.42578125" style="87" customWidth="1"/>
    <col min="12819" max="12819" width="15.28515625" style="87" customWidth="1"/>
    <col min="12820" max="12820" width="13.85546875" style="87" customWidth="1"/>
    <col min="12821" max="13014" width="11.42578125" style="87" customWidth="1"/>
    <col min="13015" max="13015" width="13.7109375" style="87" customWidth="1"/>
    <col min="13016" max="13016" width="4.28515625" style="87" customWidth="1"/>
    <col min="13017" max="13017" width="56.140625" style="87" bestFit="1" customWidth="1"/>
    <col min="13018" max="13021" width="11.85546875" style="87" customWidth="1"/>
    <col min="13022" max="13056" width="11" style="87"/>
    <col min="13057" max="13057" width="23.5703125" style="87" bestFit="1" customWidth="1"/>
    <col min="13058" max="13058" width="4.28515625" style="87" customWidth="1"/>
    <col min="13059" max="13059" width="57.42578125" style="87" customWidth="1"/>
    <col min="13060" max="13060" width="14.85546875" style="87" bestFit="1" customWidth="1"/>
    <col min="13061" max="13067" width="0" style="87" hidden="1" customWidth="1"/>
    <col min="13068" max="13068" width="11.5703125" style="87" customWidth="1"/>
    <col min="13069" max="13072" width="0" style="87" hidden="1" customWidth="1"/>
    <col min="13073" max="13073" width="17.42578125" style="87" customWidth="1"/>
    <col min="13074" max="13074" width="11.42578125" style="87" customWidth="1"/>
    <col min="13075" max="13075" width="15.28515625" style="87" customWidth="1"/>
    <col min="13076" max="13076" width="13.85546875" style="87" customWidth="1"/>
    <col min="13077" max="13270" width="11.42578125" style="87" customWidth="1"/>
    <col min="13271" max="13271" width="13.7109375" style="87" customWidth="1"/>
    <col min="13272" max="13272" width="4.28515625" style="87" customWidth="1"/>
    <col min="13273" max="13273" width="56.140625" style="87" bestFit="1" customWidth="1"/>
    <col min="13274" max="13277" width="11.85546875" style="87" customWidth="1"/>
    <col min="13278" max="13312" width="11" style="87"/>
    <col min="13313" max="13313" width="23.5703125" style="87" bestFit="1" customWidth="1"/>
    <col min="13314" max="13314" width="4.28515625" style="87" customWidth="1"/>
    <col min="13315" max="13315" width="57.42578125" style="87" customWidth="1"/>
    <col min="13316" max="13316" width="14.85546875" style="87" bestFit="1" customWidth="1"/>
    <col min="13317" max="13323" width="0" style="87" hidden="1" customWidth="1"/>
    <col min="13324" max="13324" width="11.5703125" style="87" customWidth="1"/>
    <col min="13325" max="13328" width="0" style="87" hidden="1" customWidth="1"/>
    <col min="13329" max="13329" width="17.42578125" style="87" customWidth="1"/>
    <col min="13330" max="13330" width="11.42578125" style="87" customWidth="1"/>
    <col min="13331" max="13331" width="15.28515625" style="87" customWidth="1"/>
    <col min="13332" max="13332" width="13.85546875" style="87" customWidth="1"/>
    <col min="13333" max="13526" width="11.42578125" style="87" customWidth="1"/>
    <col min="13527" max="13527" width="13.7109375" style="87" customWidth="1"/>
    <col min="13528" max="13528" width="4.28515625" style="87" customWidth="1"/>
    <col min="13529" max="13529" width="56.140625" style="87" bestFit="1" customWidth="1"/>
    <col min="13530" max="13533" width="11.85546875" style="87" customWidth="1"/>
    <col min="13534" max="13568" width="11" style="87"/>
    <col min="13569" max="13569" width="23.5703125" style="87" bestFit="1" customWidth="1"/>
    <col min="13570" max="13570" width="4.28515625" style="87" customWidth="1"/>
    <col min="13571" max="13571" width="57.42578125" style="87" customWidth="1"/>
    <col min="13572" max="13572" width="14.85546875" style="87" bestFit="1" customWidth="1"/>
    <col min="13573" max="13579" width="0" style="87" hidden="1" customWidth="1"/>
    <col min="13580" max="13580" width="11.5703125" style="87" customWidth="1"/>
    <col min="13581" max="13584" width="0" style="87" hidden="1" customWidth="1"/>
    <col min="13585" max="13585" width="17.42578125" style="87" customWidth="1"/>
    <col min="13586" max="13586" width="11.42578125" style="87" customWidth="1"/>
    <col min="13587" max="13587" width="15.28515625" style="87" customWidth="1"/>
    <col min="13588" max="13588" width="13.85546875" style="87" customWidth="1"/>
    <col min="13589" max="13782" width="11.42578125" style="87" customWidth="1"/>
    <col min="13783" max="13783" width="13.7109375" style="87" customWidth="1"/>
    <col min="13784" max="13784" width="4.28515625" style="87" customWidth="1"/>
    <col min="13785" max="13785" width="56.140625" style="87" bestFit="1" customWidth="1"/>
    <col min="13786" max="13789" width="11.85546875" style="87" customWidth="1"/>
    <col min="13790" max="13824" width="11" style="87"/>
    <col min="13825" max="13825" width="23.5703125" style="87" bestFit="1" customWidth="1"/>
    <col min="13826" max="13826" width="4.28515625" style="87" customWidth="1"/>
    <col min="13827" max="13827" width="57.42578125" style="87" customWidth="1"/>
    <col min="13828" max="13828" width="14.85546875" style="87" bestFit="1" customWidth="1"/>
    <col min="13829" max="13835" width="0" style="87" hidden="1" customWidth="1"/>
    <col min="13836" max="13836" width="11.5703125" style="87" customWidth="1"/>
    <col min="13837" max="13840" width="0" style="87" hidden="1" customWidth="1"/>
    <col min="13841" max="13841" width="17.42578125" style="87" customWidth="1"/>
    <col min="13842" max="13842" width="11.42578125" style="87" customWidth="1"/>
    <col min="13843" max="13843" width="15.28515625" style="87" customWidth="1"/>
    <col min="13844" max="13844" width="13.85546875" style="87" customWidth="1"/>
    <col min="13845" max="14038" width="11.42578125" style="87" customWidth="1"/>
    <col min="14039" max="14039" width="13.7109375" style="87" customWidth="1"/>
    <col min="14040" max="14040" width="4.28515625" style="87" customWidth="1"/>
    <col min="14041" max="14041" width="56.140625" style="87" bestFit="1" customWidth="1"/>
    <col min="14042" max="14045" width="11.85546875" style="87" customWidth="1"/>
    <col min="14046" max="14080" width="11" style="87"/>
    <col min="14081" max="14081" width="23.5703125" style="87" bestFit="1" customWidth="1"/>
    <col min="14082" max="14082" width="4.28515625" style="87" customWidth="1"/>
    <col min="14083" max="14083" width="57.42578125" style="87" customWidth="1"/>
    <col min="14084" max="14084" width="14.85546875" style="87" bestFit="1" customWidth="1"/>
    <col min="14085" max="14091" width="0" style="87" hidden="1" customWidth="1"/>
    <col min="14092" max="14092" width="11.5703125" style="87" customWidth="1"/>
    <col min="14093" max="14096" width="0" style="87" hidden="1" customWidth="1"/>
    <col min="14097" max="14097" width="17.42578125" style="87" customWidth="1"/>
    <col min="14098" max="14098" width="11.42578125" style="87" customWidth="1"/>
    <col min="14099" max="14099" width="15.28515625" style="87" customWidth="1"/>
    <col min="14100" max="14100" width="13.85546875" style="87" customWidth="1"/>
    <col min="14101" max="14294" width="11.42578125" style="87" customWidth="1"/>
    <col min="14295" max="14295" width="13.7109375" style="87" customWidth="1"/>
    <col min="14296" max="14296" width="4.28515625" style="87" customWidth="1"/>
    <col min="14297" max="14297" width="56.140625" style="87" bestFit="1" customWidth="1"/>
    <col min="14298" max="14301" width="11.85546875" style="87" customWidth="1"/>
    <col min="14302" max="14336" width="11" style="87"/>
    <col min="14337" max="14337" width="23.5703125" style="87" bestFit="1" customWidth="1"/>
    <col min="14338" max="14338" width="4.28515625" style="87" customWidth="1"/>
    <col min="14339" max="14339" width="57.42578125" style="87" customWidth="1"/>
    <col min="14340" max="14340" width="14.85546875" style="87" bestFit="1" customWidth="1"/>
    <col min="14341" max="14347" width="0" style="87" hidden="1" customWidth="1"/>
    <col min="14348" max="14348" width="11.5703125" style="87" customWidth="1"/>
    <col min="14349" max="14352" width="0" style="87" hidden="1" customWidth="1"/>
    <col min="14353" max="14353" width="17.42578125" style="87" customWidth="1"/>
    <col min="14354" max="14354" width="11.42578125" style="87" customWidth="1"/>
    <col min="14355" max="14355" width="15.28515625" style="87" customWidth="1"/>
    <col min="14356" max="14356" width="13.85546875" style="87" customWidth="1"/>
    <col min="14357" max="14550" width="11.42578125" style="87" customWidth="1"/>
    <col min="14551" max="14551" width="13.7109375" style="87" customWidth="1"/>
    <col min="14552" max="14552" width="4.28515625" style="87" customWidth="1"/>
    <col min="14553" max="14553" width="56.140625" style="87" bestFit="1" customWidth="1"/>
    <col min="14554" max="14557" width="11.85546875" style="87" customWidth="1"/>
    <col min="14558" max="14592" width="11" style="87"/>
    <col min="14593" max="14593" width="23.5703125" style="87" bestFit="1" customWidth="1"/>
    <col min="14594" max="14594" width="4.28515625" style="87" customWidth="1"/>
    <col min="14595" max="14595" width="57.42578125" style="87" customWidth="1"/>
    <col min="14596" max="14596" width="14.85546875" style="87" bestFit="1" customWidth="1"/>
    <col min="14597" max="14603" width="0" style="87" hidden="1" customWidth="1"/>
    <col min="14604" max="14604" width="11.5703125" style="87" customWidth="1"/>
    <col min="14605" max="14608" width="0" style="87" hidden="1" customWidth="1"/>
    <col min="14609" max="14609" width="17.42578125" style="87" customWidth="1"/>
    <col min="14610" max="14610" width="11.42578125" style="87" customWidth="1"/>
    <col min="14611" max="14611" width="15.28515625" style="87" customWidth="1"/>
    <col min="14612" max="14612" width="13.85546875" style="87" customWidth="1"/>
    <col min="14613" max="14806" width="11.42578125" style="87" customWidth="1"/>
    <col min="14807" max="14807" width="13.7109375" style="87" customWidth="1"/>
    <col min="14808" max="14808" width="4.28515625" style="87" customWidth="1"/>
    <col min="14809" max="14809" width="56.140625" style="87" bestFit="1" customWidth="1"/>
    <col min="14810" max="14813" width="11.85546875" style="87" customWidth="1"/>
    <col min="14814" max="14848" width="11" style="87"/>
    <col min="14849" max="14849" width="23.5703125" style="87" bestFit="1" customWidth="1"/>
    <col min="14850" max="14850" width="4.28515625" style="87" customWidth="1"/>
    <col min="14851" max="14851" width="57.42578125" style="87" customWidth="1"/>
    <col min="14852" max="14852" width="14.85546875" style="87" bestFit="1" customWidth="1"/>
    <col min="14853" max="14859" width="0" style="87" hidden="1" customWidth="1"/>
    <col min="14860" max="14860" width="11.5703125" style="87" customWidth="1"/>
    <col min="14861" max="14864" width="0" style="87" hidden="1" customWidth="1"/>
    <col min="14865" max="14865" width="17.42578125" style="87" customWidth="1"/>
    <col min="14866" max="14866" width="11.42578125" style="87" customWidth="1"/>
    <col min="14867" max="14867" width="15.28515625" style="87" customWidth="1"/>
    <col min="14868" max="14868" width="13.85546875" style="87" customWidth="1"/>
    <col min="14869" max="15062" width="11.42578125" style="87" customWidth="1"/>
    <col min="15063" max="15063" width="13.7109375" style="87" customWidth="1"/>
    <col min="15064" max="15064" width="4.28515625" style="87" customWidth="1"/>
    <col min="15065" max="15065" width="56.140625" style="87" bestFit="1" customWidth="1"/>
    <col min="15066" max="15069" width="11.85546875" style="87" customWidth="1"/>
    <col min="15070" max="15104" width="11" style="87"/>
    <col min="15105" max="15105" width="23.5703125" style="87" bestFit="1" customWidth="1"/>
    <col min="15106" max="15106" width="4.28515625" style="87" customWidth="1"/>
    <col min="15107" max="15107" width="57.42578125" style="87" customWidth="1"/>
    <col min="15108" max="15108" width="14.85546875" style="87" bestFit="1" customWidth="1"/>
    <col min="15109" max="15115" width="0" style="87" hidden="1" customWidth="1"/>
    <col min="15116" max="15116" width="11.5703125" style="87" customWidth="1"/>
    <col min="15117" max="15120" width="0" style="87" hidden="1" customWidth="1"/>
    <col min="15121" max="15121" width="17.42578125" style="87" customWidth="1"/>
    <col min="15122" max="15122" width="11.42578125" style="87" customWidth="1"/>
    <col min="15123" max="15123" width="15.28515625" style="87" customWidth="1"/>
    <col min="15124" max="15124" width="13.85546875" style="87" customWidth="1"/>
    <col min="15125" max="15318" width="11.42578125" style="87" customWidth="1"/>
    <col min="15319" max="15319" width="13.7109375" style="87" customWidth="1"/>
    <col min="15320" max="15320" width="4.28515625" style="87" customWidth="1"/>
    <col min="15321" max="15321" width="56.140625" style="87" bestFit="1" customWidth="1"/>
    <col min="15322" max="15325" width="11.85546875" style="87" customWidth="1"/>
    <col min="15326" max="15360" width="11" style="87"/>
    <col min="15361" max="15361" width="23.5703125" style="87" bestFit="1" customWidth="1"/>
    <col min="15362" max="15362" width="4.28515625" style="87" customWidth="1"/>
    <col min="15363" max="15363" width="57.42578125" style="87" customWidth="1"/>
    <col min="15364" max="15364" width="14.85546875" style="87" bestFit="1" customWidth="1"/>
    <col min="15365" max="15371" width="0" style="87" hidden="1" customWidth="1"/>
    <col min="15372" max="15372" width="11.5703125" style="87" customWidth="1"/>
    <col min="15373" max="15376" width="0" style="87" hidden="1" customWidth="1"/>
    <col min="15377" max="15377" width="17.42578125" style="87" customWidth="1"/>
    <col min="15378" max="15378" width="11.42578125" style="87" customWidth="1"/>
    <col min="15379" max="15379" width="15.28515625" style="87" customWidth="1"/>
    <col min="15380" max="15380" width="13.85546875" style="87" customWidth="1"/>
    <col min="15381" max="15574" width="11.42578125" style="87" customWidth="1"/>
    <col min="15575" max="15575" width="13.7109375" style="87" customWidth="1"/>
    <col min="15576" max="15576" width="4.28515625" style="87" customWidth="1"/>
    <col min="15577" max="15577" width="56.140625" style="87" bestFit="1" customWidth="1"/>
    <col min="15578" max="15581" width="11.85546875" style="87" customWidth="1"/>
    <col min="15582" max="15616" width="11" style="87"/>
    <col min="15617" max="15617" width="23.5703125" style="87" bestFit="1" customWidth="1"/>
    <col min="15618" max="15618" width="4.28515625" style="87" customWidth="1"/>
    <col min="15619" max="15619" width="57.42578125" style="87" customWidth="1"/>
    <col min="15620" max="15620" width="14.85546875" style="87" bestFit="1" customWidth="1"/>
    <col min="15621" max="15627" width="0" style="87" hidden="1" customWidth="1"/>
    <col min="15628" max="15628" width="11.5703125" style="87" customWidth="1"/>
    <col min="15629" max="15632" width="0" style="87" hidden="1" customWidth="1"/>
    <col min="15633" max="15633" width="17.42578125" style="87" customWidth="1"/>
    <col min="15634" max="15634" width="11.42578125" style="87" customWidth="1"/>
    <col min="15635" max="15635" width="15.28515625" style="87" customWidth="1"/>
    <col min="15636" max="15636" width="13.85546875" style="87" customWidth="1"/>
    <col min="15637" max="15830" width="11.42578125" style="87" customWidth="1"/>
    <col min="15831" max="15831" width="13.7109375" style="87" customWidth="1"/>
    <col min="15832" max="15832" width="4.28515625" style="87" customWidth="1"/>
    <col min="15833" max="15833" width="56.140625" style="87" bestFit="1" customWidth="1"/>
    <col min="15834" max="15837" width="11.85546875" style="87" customWidth="1"/>
    <col min="15838" max="15872" width="11" style="87"/>
    <col min="15873" max="15873" width="23.5703125" style="87" bestFit="1" customWidth="1"/>
    <col min="15874" max="15874" width="4.28515625" style="87" customWidth="1"/>
    <col min="15875" max="15875" width="57.42578125" style="87" customWidth="1"/>
    <col min="15876" max="15876" width="14.85546875" style="87" bestFit="1" customWidth="1"/>
    <col min="15877" max="15883" width="0" style="87" hidden="1" customWidth="1"/>
    <col min="15884" max="15884" width="11.5703125" style="87" customWidth="1"/>
    <col min="15885" max="15888" width="0" style="87" hidden="1" customWidth="1"/>
    <col min="15889" max="15889" width="17.42578125" style="87" customWidth="1"/>
    <col min="15890" max="15890" width="11.42578125" style="87" customWidth="1"/>
    <col min="15891" max="15891" width="15.28515625" style="87" customWidth="1"/>
    <col min="15892" max="15892" width="13.85546875" style="87" customWidth="1"/>
    <col min="15893" max="16086" width="11.42578125" style="87" customWidth="1"/>
    <col min="16087" max="16087" width="13.7109375" style="87" customWidth="1"/>
    <col min="16088" max="16088" width="4.28515625" style="87" customWidth="1"/>
    <col min="16089" max="16089" width="56.140625" style="87" bestFit="1" customWidth="1"/>
    <col min="16090" max="16093" width="11.85546875" style="87" customWidth="1"/>
    <col min="16094" max="16128" width="11" style="87"/>
    <col min="16129" max="16129" width="23.5703125" style="87" bestFit="1" customWidth="1"/>
    <col min="16130" max="16130" width="4.28515625" style="87" customWidth="1"/>
    <col min="16131" max="16131" width="57.42578125" style="87" customWidth="1"/>
    <col min="16132" max="16132" width="14.85546875" style="87" bestFit="1" customWidth="1"/>
    <col min="16133" max="16139" width="0" style="87" hidden="1" customWidth="1"/>
    <col min="16140" max="16140" width="11.5703125" style="87" customWidth="1"/>
    <col min="16141" max="16144" width="0" style="87" hidden="1" customWidth="1"/>
    <col min="16145" max="16145" width="17.42578125" style="87" customWidth="1"/>
    <col min="16146" max="16146" width="11.42578125" style="87" customWidth="1"/>
    <col min="16147" max="16147" width="15.28515625" style="87" customWidth="1"/>
    <col min="16148" max="16148" width="13.85546875" style="87" customWidth="1"/>
    <col min="16149" max="16342" width="11.42578125" style="87" customWidth="1"/>
    <col min="16343" max="16343" width="13.7109375" style="87" customWidth="1"/>
    <col min="16344" max="16344" width="4.28515625" style="87" customWidth="1"/>
    <col min="16345" max="16345" width="56.140625" style="87" bestFit="1" customWidth="1"/>
    <col min="16346" max="16349" width="11.85546875" style="87" customWidth="1"/>
    <col min="16350" max="16384" width="11" style="87"/>
  </cols>
  <sheetData>
    <row r="1" spans="1:21" ht="21" x14ac:dyDescent="0.35">
      <c r="A1" s="84"/>
      <c r="B1" s="85"/>
      <c r="C1" s="86"/>
      <c r="D1" s="225" t="s">
        <v>0</v>
      </c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6" t="s">
        <v>1</v>
      </c>
      <c r="Q1" s="227"/>
    </row>
    <row r="2" spans="1:21" x14ac:dyDescent="0.2">
      <c r="A2" s="88"/>
      <c r="B2" s="89"/>
      <c r="C2" s="90"/>
      <c r="D2" s="228" t="s">
        <v>128</v>
      </c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9" t="s">
        <v>3</v>
      </c>
      <c r="Q2" s="230"/>
    </row>
    <row r="3" spans="1:21" ht="13.5" thickBot="1" x14ac:dyDescent="0.25">
      <c r="A3" s="88"/>
      <c r="B3" s="89"/>
      <c r="C3" s="90"/>
      <c r="D3" s="228" t="s">
        <v>129</v>
      </c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31"/>
      <c r="Q3" s="232"/>
    </row>
    <row r="4" spans="1:21" ht="13.5" thickBot="1" x14ac:dyDescent="0.25">
      <c r="A4" s="91" t="s">
        <v>5</v>
      </c>
      <c r="B4" s="92"/>
      <c r="C4" s="93"/>
      <c r="E4" s="95"/>
      <c r="F4" s="89"/>
      <c r="G4" s="96"/>
      <c r="H4" s="89"/>
      <c r="I4" s="89"/>
      <c r="J4" s="89"/>
      <c r="K4" s="89"/>
      <c r="L4" s="89"/>
      <c r="M4" s="89"/>
      <c r="N4" s="89"/>
      <c r="O4" s="89"/>
      <c r="P4" s="220" t="s">
        <v>130</v>
      </c>
      <c r="Q4" s="221"/>
    </row>
    <row r="5" spans="1:21" ht="13.5" thickBot="1" x14ac:dyDescent="0.25">
      <c r="A5" s="97" t="s">
        <v>7</v>
      </c>
      <c r="E5" s="95"/>
      <c r="F5" s="89"/>
      <c r="G5" s="96"/>
      <c r="H5" s="89"/>
      <c r="I5" s="89"/>
      <c r="J5" s="89"/>
      <c r="K5" s="89"/>
      <c r="L5" s="89"/>
      <c r="M5" s="89"/>
      <c r="N5" s="89"/>
      <c r="O5" s="89"/>
      <c r="P5" s="222"/>
      <c r="Q5" s="223"/>
    </row>
    <row r="6" spans="1:21" s="100" customFormat="1" ht="22.5" x14ac:dyDescent="0.2">
      <c r="A6" s="98" t="s">
        <v>9</v>
      </c>
      <c r="B6" s="98" t="s">
        <v>10</v>
      </c>
      <c r="C6" s="98" t="s">
        <v>11</v>
      </c>
      <c r="D6" s="99" t="s">
        <v>131</v>
      </c>
      <c r="E6" s="99" t="s">
        <v>132</v>
      </c>
      <c r="F6" s="99" t="s">
        <v>56</v>
      </c>
      <c r="G6" s="99" t="s">
        <v>57</v>
      </c>
      <c r="H6" s="99" t="s">
        <v>58</v>
      </c>
      <c r="I6" s="99" t="s">
        <v>59</v>
      </c>
      <c r="J6" s="99" t="s">
        <v>60</v>
      </c>
      <c r="K6" s="99" t="s">
        <v>61</v>
      </c>
      <c r="L6" s="99" t="s">
        <v>62</v>
      </c>
      <c r="M6" s="99" t="s">
        <v>63</v>
      </c>
      <c r="N6" s="99" t="s">
        <v>64</v>
      </c>
      <c r="O6" s="99" t="s">
        <v>65</v>
      </c>
      <c r="P6" s="99" t="s">
        <v>66</v>
      </c>
      <c r="Q6" s="99" t="s">
        <v>67</v>
      </c>
    </row>
    <row r="7" spans="1:21" s="105" customFormat="1" ht="21" customHeight="1" x14ac:dyDescent="0.2">
      <c r="A7" s="101" t="s">
        <v>68</v>
      </c>
      <c r="B7" s="102"/>
      <c r="C7" s="103" t="s">
        <v>133</v>
      </c>
      <c r="D7" s="104">
        <f>+D8</f>
        <v>11866278.57</v>
      </c>
      <c r="E7" s="104">
        <f t="shared" ref="E7:Q7" si="0">+E8</f>
        <v>11866278.57</v>
      </c>
      <c r="F7" s="104">
        <f t="shared" si="0"/>
        <v>0</v>
      </c>
      <c r="G7" s="104">
        <f t="shared" si="0"/>
        <v>0</v>
      </c>
      <c r="H7" s="104">
        <f t="shared" si="0"/>
        <v>0</v>
      </c>
      <c r="I7" s="104">
        <f t="shared" si="0"/>
        <v>0</v>
      </c>
      <c r="J7" s="104">
        <f t="shared" si="0"/>
        <v>0</v>
      </c>
      <c r="K7" s="104">
        <f t="shared" si="0"/>
        <v>0</v>
      </c>
      <c r="L7" s="104">
        <f t="shared" si="0"/>
        <v>0</v>
      </c>
      <c r="M7" s="104">
        <f t="shared" si="0"/>
        <v>0</v>
      </c>
      <c r="N7" s="104">
        <f t="shared" si="0"/>
        <v>0</v>
      </c>
      <c r="O7" s="104">
        <f t="shared" si="0"/>
        <v>0</v>
      </c>
      <c r="P7" s="104">
        <f t="shared" si="0"/>
        <v>0</v>
      </c>
      <c r="Q7" s="104">
        <f t="shared" si="0"/>
        <v>11866278.57</v>
      </c>
    </row>
    <row r="8" spans="1:21" s="105" customFormat="1" ht="21" customHeight="1" x14ac:dyDescent="0.2">
      <c r="A8" s="101" t="s">
        <v>70</v>
      </c>
      <c r="B8" s="102"/>
      <c r="C8" s="103" t="s">
        <v>134</v>
      </c>
      <c r="D8" s="106">
        <f>SUM(D9)</f>
        <v>11866278.57</v>
      </c>
      <c r="E8" s="106">
        <f t="shared" ref="E8:Q10" si="1">SUM(E9)</f>
        <v>11866278.57</v>
      </c>
      <c r="F8" s="106">
        <f t="shared" si="1"/>
        <v>0</v>
      </c>
      <c r="G8" s="106">
        <f t="shared" si="1"/>
        <v>0</v>
      </c>
      <c r="H8" s="106">
        <f t="shared" si="1"/>
        <v>0</v>
      </c>
      <c r="I8" s="106">
        <f t="shared" si="1"/>
        <v>0</v>
      </c>
      <c r="J8" s="106">
        <f t="shared" si="1"/>
        <v>0</v>
      </c>
      <c r="K8" s="106">
        <f t="shared" si="1"/>
        <v>0</v>
      </c>
      <c r="L8" s="106">
        <f t="shared" si="1"/>
        <v>0</v>
      </c>
      <c r="M8" s="106">
        <f t="shared" si="1"/>
        <v>0</v>
      </c>
      <c r="N8" s="106">
        <f t="shared" si="1"/>
        <v>0</v>
      </c>
      <c r="O8" s="106">
        <f t="shared" si="1"/>
        <v>0</v>
      </c>
      <c r="P8" s="106">
        <f t="shared" si="1"/>
        <v>0</v>
      </c>
      <c r="Q8" s="106">
        <f t="shared" si="1"/>
        <v>11866278.57</v>
      </c>
    </row>
    <row r="9" spans="1:21" s="100" customFormat="1" ht="21" customHeight="1" x14ac:dyDescent="0.2">
      <c r="A9" s="107" t="s">
        <v>72</v>
      </c>
      <c r="B9" s="108"/>
      <c r="C9" s="109" t="s">
        <v>135</v>
      </c>
      <c r="D9" s="110">
        <f>SUM(D10)</f>
        <v>11866278.57</v>
      </c>
      <c r="E9" s="110">
        <f t="shared" si="1"/>
        <v>11866278.57</v>
      </c>
      <c r="F9" s="110">
        <f t="shared" si="1"/>
        <v>0</v>
      </c>
      <c r="G9" s="110">
        <f t="shared" si="1"/>
        <v>0</v>
      </c>
      <c r="H9" s="110">
        <f t="shared" si="1"/>
        <v>0</v>
      </c>
      <c r="I9" s="110">
        <f t="shared" si="1"/>
        <v>0</v>
      </c>
      <c r="J9" s="110">
        <f t="shared" si="1"/>
        <v>0</v>
      </c>
      <c r="K9" s="110">
        <f t="shared" si="1"/>
        <v>0</v>
      </c>
      <c r="L9" s="110">
        <f t="shared" si="1"/>
        <v>0</v>
      </c>
      <c r="M9" s="110">
        <f t="shared" si="1"/>
        <v>0</v>
      </c>
      <c r="N9" s="110">
        <f t="shared" si="1"/>
        <v>0</v>
      </c>
      <c r="O9" s="110">
        <f t="shared" si="1"/>
        <v>0</v>
      </c>
      <c r="P9" s="110">
        <f t="shared" si="1"/>
        <v>0</v>
      </c>
      <c r="Q9" s="110">
        <f t="shared" si="1"/>
        <v>11866278.57</v>
      </c>
    </row>
    <row r="10" spans="1:21" s="100" customFormat="1" ht="21" customHeight="1" x14ac:dyDescent="0.2">
      <c r="A10" s="111" t="s">
        <v>80</v>
      </c>
      <c r="B10" s="112"/>
      <c r="C10" s="113" t="s">
        <v>81</v>
      </c>
      <c r="D10" s="114">
        <f>SUM(D11)</f>
        <v>11866278.57</v>
      </c>
      <c r="E10" s="114">
        <f t="shared" si="1"/>
        <v>11866278.57</v>
      </c>
      <c r="F10" s="114">
        <f t="shared" si="1"/>
        <v>0</v>
      </c>
      <c r="G10" s="114">
        <f t="shared" si="1"/>
        <v>0</v>
      </c>
      <c r="H10" s="114">
        <f t="shared" si="1"/>
        <v>0</v>
      </c>
      <c r="I10" s="114">
        <f t="shared" si="1"/>
        <v>0</v>
      </c>
      <c r="J10" s="114">
        <f t="shared" si="1"/>
        <v>0</v>
      </c>
      <c r="K10" s="114">
        <f t="shared" si="1"/>
        <v>0</v>
      </c>
      <c r="L10" s="114">
        <f t="shared" si="1"/>
        <v>0</v>
      </c>
      <c r="M10" s="114">
        <f t="shared" si="1"/>
        <v>0</v>
      </c>
      <c r="N10" s="114">
        <f t="shared" si="1"/>
        <v>0</v>
      </c>
      <c r="O10" s="114">
        <f t="shared" si="1"/>
        <v>0</v>
      </c>
      <c r="P10" s="114">
        <f t="shared" si="1"/>
        <v>0</v>
      </c>
      <c r="Q10" s="114">
        <f t="shared" si="1"/>
        <v>11866278.57</v>
      </c>
    </row>
    <row r="11" spans="1:21" s="100" customFormat="1" ht="21" customHeight="1" x14ac:dyDescent="0.2">
      <c r="A11" s="115" t="s">
        <v>86</v>
      </c>
      <c r="B11" s="116"/>
      <c r="C11" s="117" t="s">
        <v>87</v>
      </c>
      <c r="D11" s="118">
        <f>SUM(D12+D13)</f>
        <v>11866278.57</v>
      </c>
      <c r="E11" s="118">
        <f>+E12+E13</f>
        <v>11866278.57</v>
      </c>
      <c r="F11" s="118">
        <f>+F12+F13</f>
        <v>0</v>
      </c>
      <c r="G11" s="118">
        <f>+G12+G13</f>
        <v>0</v>
      </c>
      <c r="H11" s="118">
        <f>+H12+H13</f>
        <v>0</v>
      </c>
      <c r="I11" s="119"/>
      <c r="J11" s="119"/>
      <c r="K11" s="119"/>
      <c r="L11" s="119"/>
      <c r="M11" s="119"/>
      <c r="N11" s="119"/>
      <c r="O11" s="119"/>
      <c r="P11" s="119"/>
      <c r="Q11" s="120">
        <f>SUM(Q12:Q13)</f>
        <v>11866278.57</v>
      </c>
    </row>
    <row r="12" spans="1:21" s="100" customFormat="1" ht="21" customHeight="1" x14ac:dyDescent="0.2">
      <c r="A12" s="121" t="s">
        <v>88</v>
      </c>
      <c r="B12" s="122">
        <v>20</v>
      </c>
      <c r="C12" s="123" t="s">
        <v>89</v>
      </c>
      <c r="D12" s="124">
        <v>9931677.6400000006</v>
      </c>
      <c r="E12" s="124">
        <v>9931677.6400000006</v>
      </c>
      <c r="F12" s="125">
        <v>0</v>
      </c>
      <c r="G12" s="124">
        <v>0</v>
      </c>
      <c r="H12" s="124">
        <v>0</v>
      </c>
      <c r="I12" s="124"/>
      <c r="J12" s="124"/>
      <c r="K12" s="124"/>
      <c r="L12" s="124"/>
      <c r="M12" s="124"/>
      <c r="N12" s="124"/>
      <c r="O12" s="124"/>
      <c r="P12" s="124"/>
      <c r="Q12" s="124">
        <f>SUM(E12:P12)</f>
        <v>9931677.6400000006</v>
      </c>
    </row>
    <row r="13" spans="1:21" ht="21" customHeight="1" x14ac:dyDescent="0.2">
      <c r="A13" s="121" t="s">
        <v>88</v>
      </c>
      <c r="B13" s="122">
        <v>21</v>
      </c>
      <c r="C13" s="123" t="s">
        <v>89</v>
      </c>
      <c r="D13" s="124">
        <v>1934600.93</v>
      </c>
      <c r="E13" s="124">
        <v>1934600.93</v>
      </c>
      <c r="F13" s="125">
        <v>0</v>
      </c>
      <c r="G13" s="124">
        <v>0</v>
      </c>
      <c r="H13" s="124">
        <v>0</v>
      </c>
      <c r="I13" s="126"/>
      <c r="J13" s="126"/>
      <c r="K13" s="126"/>
      <c r="L13" s="126"/>
      <c r="M13" s="126"/>
      <c r="N13" s="126"/>
      <c r="O13" s="126"/>
      <c r="P13" s="126"/>
      <c r="Q13" s="124">
        <f>SUM(E13:P13)</f>
        <v>1934600.93</v>
      </c>
      <c r="R13" s="127"/>
      <c r="S13" s="128"/>
      <c r="T13" s="128"/>
      <c r="U13" s="129"/>
    </row>
    <row r="14" spans="1:21" s="89" customFormat="1" ht="21" customHeight="1" x14ac:dyDescent="0.2">
      <c r="A14" s="101" t="s">
        <v>122</v>
      </c>
      <c r="B14" s="102"/>
      <c r="C14" s="103" t="s">
        <v>123</v>
      </c>
      <c r="D14" s="104">
        <f>SUM(D15)</f>
        <v>115323191.81999999</v>
      </c>
      <c r="E14" s="104">
        <f t="shared" ref="E14:P14" si="2">SUM(E15:E15)</f>
        <v>115323050.81999999</v>
      </c>
      <c r="F14" s="130">
        <f t="shared" si="2"/>
        <v>0</v>
      </c>
      <c r="G14" s="131">
        <f t="shared" si="2"/>
        <v>141</v>
      </c>
      <c r="H14" s="131">
        <f t="shared" si="2"/>
        <v>0</v>
      </c>
      <c r="I14" s="130">
        <f t="shared" si="2"/>
        <v>0</v>
      </c>
      <c r="J14" s="130">
        <f t="shared" si="2"/>
        <v>0</v>
      </c>
      <c r="K14" s="130">
        <f t="shared" si="2"/>
        <v>0</v>
      </c>
      <c r="L14" s="130">
        <f t="shared" si="2"/>
        <v>0</v>
      </c>
      <c r="M14" s="130">
        <f t="shared" si="2"/>
        <v>0</v>
      </c>
      <c r="N14" s="130">
        <f t="shared" si="2"/>
        <v>0</v>
      </c>
      <c r="O14" s="130">
        <f t="shared" si="2"/>
        <v>0</v>
      </c>
      <c r="P14" s="130">
        <f t="shared" si="2"/>
        <v>0</v>
      </c>
      <c r="Q14" s="104">
        <f>SUM(E14:P14)</f>
        <v>115323191.81999999</v>
      </c>
      <c r="R14" s="94"/>
    </row>
    <row r="15" spans="1:21" ht="21" customHeight="1" x14ac:dyDescent="0.2">
      <c r="A15" s="123" t="s">
        <v>125</v>
      </c>
      <c r="B15" s="132">
        <v>20</v>
      </c>
      <c r="C15" s="123" t="s">
        <v>126</v>
      </c>
      <c r="D15" s="124">
        <v>115323191.81999999</v>
      </c>
      <c r="E15" s="133">
        <v>115323050.81999999</v>
      </c>
      <c r="F15" s="134">
        <v>0</v>
      </c>
      <c r="G15" s="135">
        <v>141</v>
      </c>
      <c r="H15" s="135">
        <v>0</v>
      </c>
      <c r="I15" s="134">
        <v>0</v>
      </c>
      <c r="J15" s="134">
        <v>0</v>
      </c>
      <c r="K15" s="134">
        <v>0</v>
      </c>
      <c r="L15" s="134">
        <v>0</v>
      </c>
      <c r="M15" s="134">
        <v>0</v>
      </c>
      <c r="N15" s="134">
        <v>0</v>
      </c>
      <c r="O15" s="134">
        <v>0</v>
      </c>
      <c r="P15" s="134">
        <v>0</v>
      </c>
      <c r="Q15" s="136">
        <f>SUM(E15:P15)</f>
        <v>115323191.81999999</v>
      </c>
      <c r="R15" s="127"/>
      <c r="S15" s="128"/>
      <c r="T15" s="128"/>
      <c r="U15" s="129"/>
    </row>
    <row r="16" spans="1:21" s="89" customFormat="1" x14ac:dyDescent="0.2">
      <c r="A16" s="224" t="s">
        <v>127</v>
      </c>
      <c r="B16" s="224"/>
      <c r="C16" s="224"/>
      <c r="D16" s="104">
        <f t="shared" ref="D16:P16" si="3">D7+D14</f>
        <v>127189470.38999999</v>
      </c>
      <c r="E16" s="104">
        <f t="shared" si="3"/>
        <v>127189329.38999999</v>
      </c>
      <c r="F16" s="130">
        <f t="shared" si="3"/>
        <v>0</v>
      </c>
      <c r="G16" s="131">
        <f t="shared" si="3"/>
        <v>141</v>
      </c>
      <c r="H16" s="130">
        <f t="shared" si="3"/>
        <v>0</v>
      </c>
      <c r="I16" s="130">
        <f t="shared" si="3"/>
        <v>0</v>
      </c>
      <c r="J16" s="130">
        <f t="shared" si="3"/>
        <v>0</v>
      </c>
      <c r="K16" s="130">
        <f t="shared" si="3"/>
        <v>0</v>
      </c>
      <c r="L16" s="130">
        <f t="shared" si="3"/>
        <v>0</v>
      </c>
      <c r="M16" s="130">
        <f t="shared" si="3"/>
        <v>0</v>
      </c>
      <c r="N16" s="130">
        <f t="shared" si="3"/>
        <v>0</v>
      </c>
      <c r="O16" s="130">
        <f t="shared" si="3"/>
        <v>0</v>
      </c>
      <c r="P16" s="130">
        <f t="shared" si="3"/>
        <v>0</v>
      </c>
      <c r="Q16" s="104">
        <f>SUM(E16:P16)</f>
        <v>127189470.38999999</v>
      </c>
      <c r="R16" s="94"/>
      <c r="S16" s="128"/>
      <c r="T16" s="128"/>
      <c r="U16" s="137"/>
    </row>
    <row r="17" spans="4:21" s="147" customFormat="1" x14ac:dyDescent="0.2">
      <c r="D17" s="155"/>
      <c r="E17" s="236"/>
      <c r="G17" s="237"/>
      <c r="H17" s="183"/>
      <c r="Q17" s="183"/>
      <c r="T17" s="238"/>
      <c r="U17" s="238"/>
    </row>
    <row r="18" spans="4:21" s="147" customFormat="1" x14ac:dyDescent="0.2">
      <c r="D18" s="155"/>
      <c r="E18" s="236"/>
      <c r="G18" s="239"/>
      <c r="Q18" s="236"/>
    </row>
    <row r="19" spans="4:21" s="177" customFormat="1" x14ac:dyDescent="0.2">
      <c r="D19" s="240"/>
      <c r="E19" s="241"/>
      <c r="G19" s="242"/>
      <c r="Q19" s="181"/>
    </row>
    <row r="20" spans="4:21" s="140" customFormat="1" x14ac:dyDescent="0.2">
      <c r="D20" s="127"/>
      <c r="E20" s="139"/>
      <c r="F20" s="127"/>
      <c r="G20" s="142"/>
      <c r="Q20" s="127">
        <f>D16-Q16</f>
        <v>0</v>
      </c>
    </row>
    <row r="21" spans="4:21" s="140" customFormat="1" x14ac:dyDescent="0.2">
      <c r="D21" s="127"/>
      <c r="E21" s="139"/>
      <c r="G21" s="142"/>
      <c r="Q21" s="141"/>
    </row>
    <row r="22" spans="4:21" s="140" customFormat="1" x14ac:dyDescent="0.2">
      <c r="D22" s="127"/>
      <c r="E22" s="139">
        <f>D16-Q16</f>
        <v>0</v>
      </c>
      <c r="G22" s="142"/>
      <c r="Q22" s="127">
        <f>D16-Q16</f>
        <v>0</v>
      </c>
    </row>
    <row r="23" spans="4:21" s="140" customFormat="1" x14ac:dyDescent="0.2">
      <c r="D23" s="127"/>
      <c r="E23" s="139"/>
      <c r="F23" s="127"/>
      <c r="G23" s="142"/>
    </row>
    <row r="24" spans="4:21" s="140" customFormat="1" x14ac:dyDescent="0.2">
      <c r="D24" s="127"/>
      <c r="E24" s="139"/>
      <c r="G24" s="142"/>
      <c r="Q24" s="141"/>
    </row>
    <row r="25" spans="4:21" s="140" customFormat="1" x14ac:dyDescent="0.2">
      <c r="D25" s="127"/>
      <c r="E25" s="139"/>
      <c r="G25" s="142"/>
      <c r="H25" s="127"/>
    </row>
    <row r="26" spans="4:21" s="140" customFormat="1" x14ac:dyDescent="0.2">
      <c r="D26" s="127"/>
      <c r="E26" s="139"/>
      <c r="G26" s="142"/>
    </row>
    <row r="30" spans="4:21" x14ac:dyDescent="0.2">
      <c r="F30" s="94"/>
    </row>
  </sheetData>
  <mergeCells count="9">
    <mergeCell ref="P4:Q4"/>
    <mergeCell ref="P5:Q5"/>
    <mergeCell ref="A16:C16"/>
    <mergeCell ref="D1:O1"/>
    <mergeCell ref="P1:Q1"/>
    <mergeCell ref="D2:O2"/>
    <mergeCell ref="P2:Q2"/>
    <mergeCell ref="D3:O3"/>
    <mergeCell ref="P3:Q3"/>
  </mergeCells>
  <pageMargins left="0.7" right="0.7" top="0.75" bottom="0.75" header="0.3" footer="0.3"/>
  <pageSetup orientation="portrait" r:id="rId1"/>
  <ignoredErrors>
    <ignoredError sqref="Q12:Q1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2123-A1C0-4B68-A93C-9F75AC41F679}">
  <sheetPr>
    <tabColor theme="0" tint="-0.249977111117893"/>
  </sheetPr>
  <dimension ref="A1:AE24"/>
  <sheetViews>
    <sheetView workbookViewId="0">
      <selection activeCell="AE14" sqref="AE14"/>
    </sheetView>
  </sheetViews>
  <sheetFormatPr baseColWidth="10" defaultColWidth="11" defaultRowHeight="12.75" x14ac:dyDescent="0.2"/>
  <cols>
    <col min="1" max="1" width="23.5703125" style="147" bestFit="1" customWidth="1"/>
    <col min="2" max="2" width="4.28515625" style="147" customWidth="1"/>
    <col min="3" max="3" width="56.140625" style="147" bestFit="1" customWidth="1"/>
    <col min="4" max="4" width="16.85546875" style="147" customWidth="1"/>
    <col min="5" max="5" width="16.85546875" style="155" customWidth="1"/>
    <col min="6" max="6" width="16.85546875" style="155" hidden="1" customWidth="1"/>
    <col min="7" max="7" width="15.140625" style="155" hidden="1" customWidth="1"/>
    <col min="8" max="8" width="15.5703125" style="155" hidden="1" customWidth="1"/>
    <col min="9" max="13" width="16.85546875" style="155" hidden="1" customWidth="1"/>
    <col min="14" max="14" width="16.85546875" style="155" customWidth="1"/>
    <col min="15" max="17" width="16.85546875" style="155" hidden="1" customWidth="1"/>
    <col min="18" max="18" width="16.85546875" style="155" customWidth="1"/>
    <col min="19" max="19" width="16.85546875" style="155" hidden="1" customWidth="1"/>
    <col min="20" max="26" width="16.85546875" style="147" hidden="1" customWidth="1"/>
    <col min="27" max="27" width="16.85546875" style="147" customWidth="1"/>
    <col min="28" max="30" width="16.85546875" style="147" hidden="1" customWidth="1"/>
    <col min="31" max="31" width="19.85546875" style="147" customWidth="1"/>
    <col min="32" max="228" width="11.42578125" style="147" customWidth="1"/>
    <col min="229" max="229" width="13.7109375" style="147" customWidth="1"/>
    <col min="230" max="230" width="4.28515625" style="147" customWidth="1"/>
    <col min="231" max="231" width="56.140625" style="147" bestFit="1" customWidth="1"/>
    <col min="232" max="235" width="11.85546875" style="147" customWidth="1"/>
    <col min="236" max="256" width="11" style="147"/>
    <col min="257" max="257" width="23.5703125" style="147" bestFit="1" customWidth="1"/>
    <col min="258" max="258" width="4.28515625" style="147" customWidth="1"/>
    <col min="259" max="259" width="56.140625" style="147" bestFit="1" customWidth="1"/>
    <col min="260" max="261" width="16.85546875" style="147" customWidth="1"/>
    <col min="262" max="269" width="0" style="147" hidden="1" customWidth="1"/>
    <col min="270" max="270" width="16.85546875" style="147" customWidth="1"/>
    <col min="271" max="273" width="0" style="147" hidden="1" customWidth="1"/>
    <col min="274" max="274" width="16.85546875" style="147" customWidth="1"/>
    <col min="275" max="282" width="0" style="147" hidden="1" customWidth="1"/>
    <col min="283" max="283" width="16.85546875" style="147" customWidth="1"/>
    <col min="284" max="286" width="0" style="147" hidden="1" customWidth="1"/>
    <col min="287" max="287" width="19.85546875" style="147" customWidth="1"/>
    <col min="288" max="484" width="11.42578125" style="147" customWidth="1"/>
    <col min="485" max="485" width="13.7109375" style="147" customWidth="1"/>
    <col min="486" max="486" width="4.28515625" style="147" customWidth="1"/>
    <col min="487" max="487" width="56.140625" style="147" bestFit="1" customWidth="1"/>
    <col min="488" max="491" width="11.85546875" style="147" customWidth="1"/>
    <col min="492" max="512" width="11" style="147"/>
    <col min="513" max="513" width="23.5703125" style="147" bestFit="1" customWidth="1"/>
    <col min="514" max="514" width="4.28515625" style="147" customWidth="1"/>
    <col min="515" max="515" width="56.140625" style="147" bestFit="1" customWidth="1"/>
    <col min="516" max="517" width="16.85546875" style="147" customWidth="1"/>
    <col min="518" max="525" width="0" style="147" hidden="1" customWidth="1"/>
    <col min="526" max="526" width="16.85546875" style="147" customWidth="1"/>
    <col min="527" max="529" width="0" style="147" hidden="1" customWidth="1"/>
    <col min="530" max="530" width="16.85546875" style="147" customWidth="1"/>
    <col min="531" max="538" width="0" style="147" hidden="1" customWidth="1"/>
    <col min="539" max="539" width="16.85546875" style="147" customWidth="1"/>
    <col min="540" max="542" width="0" style="147" hidden="1" customWidth="1"/>
    <col min="543" max="543" width="19.85546875" style="147" customWidth="1"/>
    <col min="544" max="740" width="11.42578125" style="147" customWidth="1"/>
    <col min="741" max="741" width="13.7109375" style="147" customWidth="1"/>
    <col min="742" max="742" width="4.28515625" style="147" customWidth="1"/>
    <col min="743" max="743" width="56.140625" style="147" bestFit="1" customWidth="1"/>
    <col min="744" max="747" width="11.85546875" style="147" customWidth="1"/>
    <col min="748" max="768" width="11" style="147"/>
    <col min="769" max="769" width="23.5703125" style="147" bestFit="1" customWidth="1"/>
    <col min="770" max="770" width="4.28515625" style="147" customWidth="1"/>
    <col min="771" max="771" width="56.140625" style="147" bestFit="1" customWidth="1"/>
    <col min="772" max="773" width="16.85546875" style="147" customWidth="1"/>
    <col min="774" max="781" width="0" style="147" hidden="1" customWidth="1"/>
    <col min="782" max="782" width="16.85546875" style="147" customWidth="1"/>
    <col min="783" max="785" width="0" style="147" hidden="1" customWidth="1"/>
    <col min="786" max="786" width="16.85546875" style="147" customWidth="1"/>
    <col min="787" max="794" width="0" style="147" hidden="1" customWidth="1"/>
    <col min="795" max="795" width="16.85546875" style="147" customWidth="1"/>
    <col min="796" max="798" width="0" style="147" hidden="1" customWidth="1"/>
    <col min="799" max="799" width="19.85546875" style="147" customWidth="1"/>
    <col min="800" max="996" width="11.42578125" style="147" customWidth="1"/>
    <col min="997" max="997" width="13.7109375" style="147" customWidth="1"/>
    <col min="998" max="998" width="4.28515625" style="147" customWidth="1"/>
    <col min="999" max="999" width="56.140625" style="147" bestFit="1" customWidth="1"/>
    <col min="1000" max="1003" width="11.85546875" style="147" customWidth="1"/>
    <col min="1004" max="1024" width="11" style="147"/>
    <col min="1025" max="1025" width="23.5703125" style="147" bestFit="1" customWidth="1"/>
    <col min="1026" max="1026" width="4.28515625" style="147" customWidth="1"/>
    <col min="1027" max="1027" width="56.140625" style="147" bestFit="1" customWidth="1"/>
    <col min="1028" max="1029" width="16.85546875" style="147" customWidth="1"/>
    <col min="1030" max="1037" width="0" style="147" hidden="1" customWidth="1"/>
    <col min="1038" max="1038" width="16.85546875" style="147" customWidth="1"/>
    <col min="1039" max="1041" width="0" style="147" hidden="1" customWidth="1"/>
    <col min="1042" max="1042" width="16.85546875" style="147" customWidth="1"/>
    <col min="1043" max="1050" width="0" style="147" hidden="1" customWidth="1"/>
    <col min="1051" max="1051" width="16.85546875" style="147" customWidth="1"/>
    <col min="1052" max="1054" width="0" style="147" hidden="1" customWidth="1"/>
    <col min="1055" max="1055" width="19.85546875" style="147" customWidth="1"/>
    <col min="1056" max="1252" width="11.42578125" style="147" customWidth="1"/>
    <col min="1253" max="1253" width="13.7109375" style="147" customWidth="1"/>
    <col min="1254" max="1254" width="4.28515625" style="147" customWidth="1"/>
    <col min="1255" max="1255" width="56.140625" style="147" bestFit="1" customWidth="1"/>
    <col min="1256" max="1259" width="11.85546875" style="147" customWidth="1"/>
    <col min="1260" max="1280" width="11" style="147"/>
    <col min="1281" max="1281" width="23.5703125" style="147" bestFit="1" customWidth="1"/>
    <col min="1282" max="1282" width="4.28515625" style="147" customWidth="1"/>
    <col min="1283" max="1283" width="56.140625" style="147" bestFit="1" customWidth="1"/>
    <col min="1284" max="1285" width="16.85546875" style="147" customWidth="1"/>
    <col min="1286" max="1293" width="0" style="147" hidden="1" customWidth="1"/>
    <col min="1294" max="1294" width="16.85546875" style="147" customWidth="1"/>
    <col min="1295" max="1297" width="0" style="147" hidden="1" customWidth="1"/>
    <col min="1298" max="1298" width="16.85546875" style="147" customWidth="1"/>
    <col min="1299" max="1306" width="0" style="147" hidden="1" customWidth="1"/>
    <col min="1307" max="1307" width="16.85546875" style="147" customWidth="1"/>
    <col min="1308" max="1310" width="0" style="147" hidden="1" customWidth="1"/>
    <col min="1311" max="1311" width="19.85546875" style="147" customWidth="1"/>
    <col min="1312" max="1508" width="11.42578125" style="147" customWidth="1"/>
    <col min="1509" max="1509" width="13.7109375" style="147" customWidth="1"/>
    <col min="1510" max="1510" width="4.28515625" style="147" customWidth="1"/>
    <col min="1511" max="1511" width="56.140625" style="147" bestFit="1" customWidth="1"/>
    <col min="1512" max="1515" width="11.85546875" style="147" customWidth="1"/>
    <col min="1516" max="1536" width="11" style="147"/>
    <col min="1537" max="1537" width="23.5703125" style="147" bestFit="1" customWidth="1"/>
    <col min="1538" max="1538" width="4.28515625" style="147" customWidth="1"/>
    <col min="1539" max="1539" width="56.140625" style="147" bestFit="1" customWidth="1"/>
    <col min="1540" max="1541" width="16.85546875" style="147" customWidth="1"/>
    <col min="1542" max="1549" width="0" style="147" hidden="1" customWidth="1"/>
    <col min="1550" max="1550" width="16.85546875" style="147" customWidth="1"/>
    <col min="1551" max="1553" width="0" style="147" hidden="1" customWidth="1"/>
    <col min="1554" max="1554" width="16.85546875" style="147" customWidth="1"/>
    <col min="1555" max="1562" width="0" style="147" hidden="1" customWidth="1"/>
    <col min="1563" max="1563" width="16.85546875" style="147" customWidth="1"/>
    <col min="1564" max="1566" width="0" style="147" hidden="1" customWidth="1"/>
    <col min="1567" max="1567" width="19.85546875" style="147" customWidth="1"/>
    <col min="1568" max="1764" width="11.42578125" style="147" customWidth="1"/>
    <col min="1765" max="1765" width="13.7109375" style="147" customWidth="1"/>
    <col min="1766" max="1766" width="4.28515625" style="147" customWidth="1"/>
    <col min="1767" max="1767" width="56.140625" style="147" bestFit="1" customWidth="1"/>
    <col min="1768" max="1771" width="11.85546875" style="147" customWidth="1"/>
    <col min="1772" max="1792" width="11" style="147"/>
    <col min="1793" max="1793" width="23.5703125" style="147" bestFit="1" customWidth="1"/>
    <col min="1794" max="1794" width="4.28515625" style="147" customWidth="1"/>
    <col min="1795" max="1795" width="56.140625" style="147" bestFit="1" customWidth="1"/>
    <col min="1796" max="1797" width="16.85546875" style="147" customWidth="1"/>
    <col min="1798" max="1805" width="0" style="147" hidden="1" customWidth="1"/>
    <col min="1806" max="1806" width="16.85546875" style="147" customWidth="1"/>
    <col min="1807" max="1809" width="0" style="147" hidden="1" customWidth="1"/>
    <col min="1810" max="1810" width="16.85546875" style="147" customWidth="1"/>
    <col min="1811" max="1818" width="0" style="147" hidden="1" customWidth="1"/>
    <col min="1819" max="1819" width="16.85546875" style="147" customWidth="1"/>
    <col min="1820" max="1822" width="0" style="147" hidden="1" customWidth="1"/>
    <col min="1823" max="1823" width="19.85546875" style="147" customWidth="1"/>
    <col min="1824" max="2020" width="11.42578125" style="147" customWidth="1"/>
    <col min="2021" max="2021" width="13.7109375" style="147" customWidth="1"/>
    <col min="2022" max="2022" width="4.28515625" style="147" customWidth="1"/>
    <col min="2023" max="2023" width="56.140625" style="147" bestFit="1" customWidth="1"/>
    <col min="2024" max="2027" width="11.85546875" style="147" customWidth="1"/>
    <col min="2028" max="2048" width="11" style="147"/>
    <col min="2049" max="2049" width="23.5703125" style="147" bestFit="1" customWidth="1"/>
    <col min="2050" max="2050" width="4.28515625" style="147" customWidth="1"/>
    <col min="2051" max="2051" width="56.140625" style="147" bestFit="1" customWidth="1"/>
    <col min="2052" max="2053" width="16.85546875" style="147" customWidth="1"/>
    <col min="2054" max="2061" width="0" style="147" hidden="1" customWidth="1"/>
    <col min="2062" max="2062" width="16.85546875" style="147" customWidth="1"/>
    <col min="2063" max="2065" width="0" style="147" hidden="1" customWidth="1"/>
    <col min="2066" max="2066" width="16.85546875" style="147" customWidth="1"/>
    <col min="2067" max="2074" width="0" style="147" hidden="1" customWidth="1"/>
    <col min="2075" max="2075" width="16.85546875" style="147" customWidth="1"/>
    <col min="2076" max="2078" width="0" style="147" hidden="1" customWidth="1"/>
    <col min="2079" max="2079" width="19.85546875" style="147" customWidth="1"/>
    <col min="2080" max="2276" width="11.42578125" style="147" customWidth="1"/>
    <col min="2277" max="2277" width="13.7109375" style="147" customWidth="1"/>
    <col min="2278" max="2278" width="4.28515625" style="147" customWidth="1"/>
    <col min="2279" max="2279" width="56.140625" style="147" bestFit="1" customWidth="1"/>
    <col min="2280" max="2283" width="11.85546875" style="147" customWidth="1"/>
    <col min="2284" max="2304" width="11" style="147"/>
    <col min="2305" max="2305" width="23.5703125" style="147" bestFit="1" customWidth="1"/>
    <col min="2306" max="2306" width="4.28515625" style="147" customWidth="1"/>
    <col min="2307" max="2307" width="56.140625" style="147" bestFit="1" customWidth="1"/>
    <col min="2308" max="2309" width="16.85546875" style="147" customWidth="1"/>
    <col min="2310" max="2317" width="0" style="147" hidden="1" customWidth="1"/>
    <col min="2318" max="2318" width="16.85546875" style="147" customWidth="1"/>
    <col min="2319" max="2321" width="0" style="147" hidden="1" customWidth="1"/>
    <col min="2322" max="2322" width="16.85546875" style="147" customWidth="1"/>
    <col min="2323" max="2330" width="0" style="147" hidden="1" customWidth="1"/>
    <col min="2331" max="2331" width="16.85546875" style="147" customWidth="1"/>
    <col min="2332" max="2334" width="0" style="147" hidden="1" customWidth="1"/>
    <col min="2335" max="2335" width="19.85546875" style="147" customWidth="1"/>
    <col min="2336" max="2532" width="11.42578125" style="147" customWidth="1"/>
    <col min="2533" max="2533" width="13.7109375" style="147" customWidth="1"/>
    <col min="2534" max="2534" width="4.28515625" style="147" customWidth="1"/>
    <col min="2535" max="2535" width="56.140625" style="147" bestFit="1" customWidth="1"/>
    <col min="2536" max="2539" width="11.85546875" style="147" customWidth="1"/>
    <col min="2540" max="2560" width="11" style="147"/>
    <col min="2561" max="2561" width="23.5703125" style="147" bestFit="1" customWidth="1"/>
    <col min="2562" max="2562" width="4.28515625" style="147" customWidth="1"/>
    <col min="2563" max="2563" width="56.140625" style="147" bestFit="1" customWidth="1"/>
    <col min="2564" max="2565" width="16.85546875" style="147" customWidth="1"/>
    <col min="2566" max="2573" width="0" style="147" hidden="1" customWidth="1"/>
    <col min="2574" max="2574" width="16.85546875" style="147" customWidth="1"/>
    <col min="2575" max="2577" width="0" style="147" hidden="1" customWidth="1"/>
    <col min="2578" max="2578" width="16.85546875" style="147" customWidth="1"/>
    <col min="2579" max="2586" width="0" style="147" hidden="1" customWidth="1"/>
    <col min="2587" max="2587" width="16.85546875" style="147" customWidth="1"/>
    <col min="2588" max="2590" width="0" style="147" hidden="1" customWidth="1"/>
    <col min="2591" max="2591" width="19.85546875" style="147" customWidth="1"/>
    <col min="2592" max="2788" width="11.42578125" style="147" customWidth="1"/>
    <col min="2789" max="2789" width="13.7109375" style="147" customWidth="1"/>
    <col min="2790" max="2790" width="4.28515625" style="147" customWidth="1"/>
    <col min="2791" max="2791" width="56.140625" style="147" bestFit="1" customWidth="1"/>
    <col min="2792" max="2795" width="11.85546875" style="147" customWidth="1"/>
    <col min="2796" max="2816" width="11" style="147"/>
    <col min="2817" max="2817" width="23.5703125" style="147" bestFit="1" customWidth="1"/>
    <col min="2818" max="2818" width="4.28515625" style="147" customWidth="1"/>
    <col min="2819" max="2819" width="56.140625" style="147" bestFit="1" customWidth="1"/>
    <col min="2820" max="2821" width="16.85546875" style="147" customWidth="1"/>
    <col min="2822" max="2829" width="0" style="147" hidden="1" customWidth="1"/>
    <col min="2830" max="2830" width="16.85546875" style="147" customWidth="1"/>
    <col min="2831" max="2833" width="0" style="147" hidden="1" customWidth="1"/>
    <col min="2834" max="2834" width="16.85546875" style="147" customWidth="1"/>
    <col min="2835" max="2842" width="0" style="147" hidden="1" customWidth="1"/>
    <col min="2843" max="2843" width="16.85546875" style="147" customWidth="1"/>
    <col min="2844" max="2846" width="0" style="147" hidden="1" customWidth="1"/>
    <col min="2847" max="2847" width="19.85546875" style="147" customWidth="1"/>
    <col min="2848" max="3044" width="11.42578125" style="147" customWidth="1"/>
    <col min="3045" max="3045" width="13.7109375" style="147" customWidth="1"/>
    <col min="3046" max="3046" width="4.28515625" style="147" customWidth="1"/>
    <col min="3047" max="3047" width="56.140625" style="147" bestFit="1" customWidth="1"/>
    <col min="3048" max="3051" width="11.85546875" style="147" customWidth="1"/>
    <col min="3052" max="3072" width="11" style="147"/>
    <col min="3073" max="3073" width="23.5703125" style="147" bestFit="1" customWidth="1"/>
    <col min="3074" max="3074" width="4.28515625" style="147" customWidth="1"/>
    <col min="3075" max="3075" width="56.140625" style="147" bestFit="1" customWidth="1"/>
    <col min="3076" max="3077" width="16.85546875" style="147" customWidth="1"/>
    <col min="3078" max="3085" width="0" style="147" hidden="1" customWidth="1"/>
    <col min="3086" max="3086" width="16.85546875" style="147" customWidth="1"/>
    <col min="3087" max="3089" width="0" style="147" hidden="1" customWidth="1"/>
    <col min="3090" max="3090" width="16.85546875" style="147" customWidth="1"/>
    <col min="3091" max="3098" width="0" style="147" hidden="1" customWidth="1"/>
    <col min="3099" max="3099" width="16.85546875" style="147" customWidth="1"/>
    <col min="3100" max="3102" width="0" style="147" hidden="1" customWidth="1"/>
    <col min="3103" max="3103" width="19.85546875" style="147" customWidth="1"/>
    <col min="3104" max="3300" width="11.42578125" style="147" customWidth="1"/>
    <col min="3301" max="3301" width="13.7109375" style="147" customWidth="1"/>
    <col min="3302" max="3302" width="4.28515625" style="147" customWidth="1"/>
    <col min="3303" max="3303" width="56.140625" style="147" bestFit="1" customWidth="1"/>
    <col min="3304" max="3307" width="11.85546875" style="147" customWidth="1"/>
    <col min="3308" max="3328" width="11" style="147"/>
    <col min="3329" max="3329" width="23.5703125" style="147" bestFit="1" customWidth="1"/>
    <col min="3330" max="3330" width="4.28515625" style="147" customWidth="1"/>
    <col min="3331" max="3331" width="56.140625" style="147" bestFit="1" customWidth="1"/>
    <col min="3332" max="3333" width="16.85546875" style="147" customWidth="1"/>
    <col min="3334" max="3341" width="0" style="147" hidden="1" customWidth="1"/>
    <col min="3342" max="3342" width="16.85546875" style="147" customWidth="1"/>
    <col min="3343" max="3345" width="0" style="147" hidden="1" customWidth="1"/>
    <col min="3346" max="3346" width="16.85546875" style="147" customWidth="1"/>
    <col min="3347" max="3354" width="0" style="147" hidden="1" customWidth="1"/>
    <col min="3355" max="3355" width="16.85546875" style="147" customWidth="1"/>
    <col min="3356" max="3358" width="0" style="147" hidden="1" customWidth="1"/>
    <col min="3359" max="3359" width="19.85546875" style="147" customWidth="1"/>
    <col min="3360" max="3556" width="11.42578125" style="147" customWidth="1"/>
    <col min="3557" max="3557" width="13.7109375" style="147" customWidth="1"/>
    <col min="3558" max="3558" width="4.28515625" style="147" customWidth="1"/>
    <col min="3559" max="3559" width="56.140625" style="147" bestFit="1" customWidth="1"/>
    <col min="3560" max="3563" width="11.85546875" style="147" customWidth="1"/>
    <col min="3564" max="3584" width="11" style="147"/>
    <col min="3585" max="3585" width="23.5703125" style="147" bestFit="1" customWidth="1"/>
    <col min="3586" max="3586" width="4.28515625" style="147" customWidth="1"/>
    <col min="3587" max="3587" width="56.140625" style="147" bestFit="1" customWidth="1"/>
    <col min="3588" max="3589" width="16.85546875" style="147" customWidth="1"/>
    <col min="3590" max="3597" width="0" style="147" hidden="1" customWidth="1"/>
    <col min="3598" max="3598" width="16.85546875" style="147" customWidth="1"/>
    <col min="3599" max="3601" width="0" style="147" hidden="1" customWidth="1"/>
    <col min="3602" max="3602" width="16.85546875" style="147" customWidth="1"/>
    <col min="3603" max="3610" width="0" style="147" hidden="1" customWidth="1"/>
    <col min="3611" max="3611" width="16.85546875" style="147" customWidth="1"/>
    <col min="3612" max="3614" width="0" style="147" hidden="1" customWidth="1"/>
    <col min="3615" max="3615" width="19.85546875" style="147" customWidth="1"/>
    <col min="3616" max="3812" width="11.42578125" style="147" customWidth="1"/>
    <col min="3813" max="3813" width="13.7109375" style="147" customWidth="1"/>
    <col min="3814" max="3814" width="4.28515625" style="147" customWidth="1"/>
    <col min="3815" max="3815" width="56.140625" style="147" bestFit="1" customWidth="1"/>
    <col min="3816" max="3819" width="11.85546875" style="147" customWidth="1"/>
    <col min="3820" max="3840" width="11" style="147"/>
    <col min="3841" max="3841" width="23.5703125" style="147" bestFit="1" customWidth="1"/>
    <col min="3842" max="3842" width="4.28515625" style="147" customWidth="1"/>
    <col min="3843" max="3843" width="56.140625" style="147" bestFit="1" customWidth="1"/>
    <col min="3844" max="3845" width="16.85546875" style="147" customWidth="1"/>
    <col min="3846" max="3853" width="0" style="147" hidden="1" customWidth="1"/>
    <col min="3854" max="3854" width="16.85546875" style="147" customWidth="1"/>
    <col min="3855" max="3857" width="0" style="147" hidden="1" customWidth="1"/>
    <col min="3858" max="3858" width="16.85546875" style="147" customWidth="1"/>
    <col min="3859" max="3866" width="0" style="147" hidden="1" customWidth="1"/>
    <col min="3867" max="3867" width="16.85546875" style="147" customWidth="1"/>
    <col min="3868" max="3870" width="0" style="147" hidden="1" customWidth="1"/>
    <col min="3871" max="3871" width="19.85546875" style="147" customWidth="1"/>
    <col min="3872" max="4068" width="11.42578125" style="147" customWidth="1"/>
    <col min="4069" max="4069" width="13.7109375" style="147" customWidth="1"/>
    <col min="4070" max="4070" width="4.28515625" style="147" customWidth="1"/>
    <col min="4071" max="4071" width="56.140625" style="147" bestFit="1" customWidth="1"/>
    <col min="4072" max="4075" width="11.85546875" style="147" customWidth="1"/>
    <col min="4076" max="4096" width="11" style="147"/>
    <col min="4097" max="4097" width="23.5703125" style="147" bestFit="1" customWidth="1"/>
    <col min="4098" max="4098" width="4.28515625" style="147" customWidth="1"/>
    <col min="4099" max="4099" width="56.140625" style="147" bestFit="1" customWidth="1"/>
    <col min="4100" max="4101" width="16.85546875" style="147" customWidth="1"/>
    <col min="4102" max="4109" width="0" style="147" hidden="1" customWidth="1"/>
    <col min="4110" max="4110" width="16.85546875" style="147" customWidth="1"/>
    <col min="4111" max="4113" width="0" style="147" hidden="1" customWidth="1"/>
    <col min="4114" max="4114" width="16.85546875" style="147" customWidth="1"/>
    <col min="4115" max="4122" width="0" style="147" hidden="1" customWidth="1"/>
    <col min="4123" max="4123" width="16.85546875" style="147" customWidth="1"/>
    <col min="4124" max="4126" width="0" style="147" hidden="1" customWidth="1"/>
    <col min="4127" max="4127" width="19.85546875" style="147" customWidth="1"/>
    <col min="4128" max="4324" width="11.42578125" style="147" customWidth="1"/>
    <col min="4325" max="4325" width="13.7109375" style="147" customWidth="1"/>
    <col min="4326" max="4326" width="4.28515625" style="147" customWidth="1"/>
    <col min="4327" max="4327" width="56.140625" style="147" bestFit="1" customWidth="1"/>
    <col min="4328" max="4331" width="11.85546875" style="147" customWidth="1"/>
    <col min="4332" max="4352" width="11" style="147"/>
    <col min="4353" max="4353" width="23.5703125" style="147" bestFit="1" customWidth="1"/>
    <col min="4354" max="4354" width="4.28515625" style="147" customWidth="1"/>
    <col min="4355" max="4355" width="56.140625" style="147" bestFit="1" customWidth="1"/>
    <col min="4356" max="4357" width="16.85546875" style="147" customWidth="1"/>
    <col min="4358" max="4365" width="0" style="147" hidden="1" customWidth="1"/>
    <col min="4366" max="4366" width="16.85546875" style="147" customWidth="1"/>
    <col min="4367" max="4369" width="0" style="147" hidden="1" customWidth="1"/>
    <col min="4370" max="4370" width="16.85546875" style="147" customWidth="1"/>
    <col min="4371" max="4378" width="0" style="147" hidden="1" customWidth="1"/>
    <col min="4379" max="4379" width="16.85546875" style="147" customWidth="1"/>
    <col min="4380" max="4382" width="0" style="147" hidden="1" customWidth="1"/>
    <col min="4383" max="4383" width="19.85546875" style="147" customWidth="1"/>
    <col min="4384" max="4580" width="11.42578125" style="147" customWidth="1"/>
    <col min="4581" max="4581" width="13.7109375" style="147" customWidth="1"/>
    <col min="4582" max="4582" width="4.28515625" style="147" customWidth="1"/>
    <col min="4583" max="4583" width="56.140625" style="147" bestFit="1" customWidth="1"/>
    <col min="4584" max="4587" width="11.85546875" style="147" customWidth="1"/>
    <col min="4588" max="4608" width="11" style="147"/>
    <col min="4609" max="4609" width="23.5703125" style="147" bestFit="1" customWidth="1"/>
    <col min="4610" max="4610" width="4.28515625" style="147" customWidth="1"/>
    <col min="4611" max="4611" width="56.140625" style="147" bestFit="1" customWidth="1"/>
    <col min="4612" max="4613" width="16.85546875" style="147" customWidth="1"/>
    <col min="4614" max="4621" width="0" style="147" hidden="1" customWidth="1"/>
    <col min="4622" max="4622" width="16.85546875" style="147" customWidth="1"/>
    <col min="4623" max="4625" width="0" style="147" hidden="1" customWidth="1"/>
    <col min="4626" max="4626" width="16.85546875" style="147" customWidth="1"/>
    <col min="4627" max="4634" width="0" style="147" hidden="1" customWidth="1"/>
    <col min="4635" max="4635" width="16.85546875" style="147" customWidth="1"/>
    <col min="4636" max="4638" width="0" style="147" hidden="1" customWidth="1"/>
    <col min="4639" max="4639" width="19.85546875" style="147" customWidth="1"/>
    <col min="4640" max="4836" width="11.42578125" style="147" customWidth="1"/>
    <col min="4837" max="4837" width="13.7109375" style="147" customWidth="1"/>
    <col min="4838" max="4838" width="4.28515625" style="147" customWidth="1"/>
    <col min="4839" max="4839" width="56.140625" style="147" bestFit="1" customWidth="1"/>
    <col min="4840" max="4843" width="11.85546875" style="147" customWidth="1"/>
    <col min="4844" max="4864" width="11" style="147"/>
    <col min="4865" max="4865" width="23.5703125" style="147" bestFit="1" customWidth="1"/>
    <col min="4866" max="4866" width="4.28515625" style="147" customWidth="1"/>
    <col min="4867" max="4867" width="56.140625" style="147" bestFit="1" customWidth="1"/>
    <col min="4868" max="4869" width="16.85546875" style="147" customWidth="1"/>
    <col min="4870" max="4877" width="0" style="147" hidden="1" customWidth="1"/>
    <col min="4878" max="4878" width="16.85546875" style="147" customWidth="1"/>
    <col min="4879" max="4881" width="0" style="147" hidden="1" customWidth="1"/>
    <col min="4882" max="4882" width="16.85546875" style="147" customWidth="1"/>
    <col min="4883" max="4890" width="0" style="147" hidden="1" customWidth="1"/>
    <col min="4891" max="4891" width="16.85546875" style="147" customWidth="1"/>
    <col min="4892" max="4894" width="0" style="147" hidden="1" customWidth="1"/>
    <col min="4895" max="4895" width="19.85546875" style="147" customWidth="1"/>
    <col min="4896" max="5092" width="11.42578125" style="147" customWidth="1"/>
    <col min="5093" max="5093" width="13.7109375" style="147" customWidth="1"/>
    <col min="5094" max="5094" width="4.28515625" style="147" customWidth="1"/>
    <col min="5095" max="5095" width="56.140625" style="147" bestFit="1" customWidth="1"/>
    <col min="5096" max="5099" width="11.85546875" style="147" customWidth="1"/>
    <col min="5100" max="5120" width="11" style="147"/>
    <col min="5121" max="5121" width="23.5703125" style="147" bestFit="1" customWidth="1"/>
    <col min="5122" max="5122" width="4.28515625" style="147" customWidth="1"/>
    <col min="5123" max="5123" width="56.140625" style="147" bestFit="1" customWidth="1"/>
    <col min="5124" max="5125" width="16.85546875" style="147" customWidth="1"/>
    <col min="5126" max="5133" width="0" style="147" hidden="1" customWidth="1"/>
    <col min="5134" max="5134" width="16.85546875" style="147" customWidth="1"/>
    <col min="5135" max="5137" width="0" style="147" hidden="1" customWidth="1"/>
    <col min="5138" max="5138" width="16.85546875" style="147" customWidth="1"/>
    <col min="5139" max="5146" width="0" style="147" hidden="1" customWidth="1"/>
    <col min="5147" max="5147" width="16.85546875" style="147" customWidth="1"/>
    <col min="5148" max="5150" width="0" style="147" hidden="1" customWidth="1"/>
    <col min="5151" max="5151" width="19.85546875" style="147" customWidth="1"/>
    <col min="5152" max="5348" width="11.42578125" style="147" customWidth="1"/>
    <col min="5349" max="5349" width="13.7109375" style="147" customWidth="1"/>
    <col min="5350" max="5350" width="4.28515625" style="147" customWidth="1"/>
    <col min="5351" max="5351" width="56.140625" style="147" bestFit="1" customWidth="1"/>
    <col min="5352" max="5355" width="11.85546875" style="147" customWidth="1"/>
    <col min="5356" max="5376" width="11" style="147"/>
    <col min="5377" max="5377" width="23.5703125" style="147" bestFit="1" customWidth="1"/>
    <col min="5378" max="5378" width="4.28515625" style="147" customWidth="1"/>
    <col min="5379" max="5379" width="56.140625" style="147" bestFit="1" customWidth="1"/>
    <col min="5380" max="5381" width="16.85546875" style="147" customWidth="1"/>
    <col min="5382" max="5389" width="0" style="147" hidden="1" customWidth="1"/>
    <col min="5390" max="5390" width="16.85546875" style="147" customWidth="1"/>
    <col min="5391" max="5393" width="0" style="147" hidden="1" customWidth="1"/>
    <col min="5394" max="5394" width="16.85546875" style="147" customWidth="1"/>
    <col min="5395" max="5402" width="0" style="147" hidden="1" customWidth="1"/>
    <col min="5403" max="5403" width="16.85546875" style="147" customWidth="1"/>
    <col min="5404" max="5406" width="0" style="147" hidden="1" customWidth="1"/>
    <col min="5407" max="5407" width="19.85546875" style="147" customWidth="1"/>
    <col min="5408" max="5604" width="11.42578125" style="147" customWidth="1"/>
    <col min="5605" max="5605" width="13.7109375" style="147" customWidth="1"/>
    <col min="5606" max="5606" width="4.28515625" style="147" customWidth="1"/>
    <col min="5607" max="5607" width="56.140625" style="147" bestFit="1" customWidth="1"/>
    <col min="5608" max="5611" width="11.85546875" style="147" customWidth="1"/>
    <col min="5612" max="5632" width="11" style="147"/>
    <col min="5633" max="5633" width="23.5703125" style="147" bestFit="1" customWidth="1"/>
    <col min="5634" max="5634" width="4.28515625" style="147" customWidth="1"/>
    <col min="5635" max="5635" width="56.140625" style="147" bestFit="1" customWidth="1"/>
    <col min="5636" max="5637" width="16.85546875" style="147" customWidth="1"/>
    <col min="5638" max="5645" width="0" style="147" hidden="1" customWidth="1"/>
    <col min="5646" max="5646" width="16.85546875" style="147" customWidth="1"/>
    <col min="5647" max="5649" width="0" style="147" hidden="1" customWidth="1"/>
    <col min="5650" max="5650" width="16.85546875" style="147" customWidth="1"/>
    <col min="5651" max="5658" width="0" style="147" hidden="1" customWidth="1"/>
    <col min="5659" max="5659" width="16.85546875" style="147" customWidth="1"/>
    <col min="5660" max="5662" width="0" style="147" hidden="1" customWidth="1"/>
    <col min="5663" max="5663" width="19.85546875" style="147" customWidth="1"/>
    <col min="5664" max="5860" width="11.42578125" style="147" customWidth="1"/>
    <col min="5861" max="5861" width="13.7109375" style="147" customWidth="1"/>
    <col min="5862" max="5862" width="4.28515625" style="147" customWidth="1"/>
    <col min="5863" max="5863" width="56.140625" style="147" bestFit="1" customWidth="1"/>
    <col min="5864" max="5867" width="11.85546875" style="147" customWidth="1"/>
    <col min="5868" max="5888" width="11" style="147"/>
    <col min="5889" max="5889" width="23.5703125" style="147" bestFit="1" customWidth="1"/>
    <col min="5890" max="5890" width="4.28515625" style="147" customWidth="1"/>
    <col min="5891" max="5891" width="56.140625" style="147" bestFit="1" customWidth="1"/>
    <col min="5892" max="5893" width="16.85546875" style="147" customWidth="1"/>
    <col min="5894" max="5901" width="0" style="147" hidden="1" customWidth="1"/>
    <col min="5902" max="5902" width="16.85546875" style="147" customWidth="1"/>
    <col min="5903" max="5905" width="0" style="147" hidden="1" customWidth="1"/>
    <col min="5906" max="5906" width="16.85546875" style="147" customWidth="1"/>
    <col min="5907" max="5914" width="0" style="147" hidden="1" customWidth="1"/>
    <col min="5915" max="5915" width="16.85546875" style="147" customWidth="1"/>
    <col min="5916" max="5918" width="0" style="147" hidden="1" customWidth="1"/>
    <col min="5919" max="5919" width="19.85546875" style="147" customWidth="1"/>
    <col min="5920" max="6116" width="11.42578125" style="147" customWidth="1"/>
    <col min="6117" max="6117" width="13.7109375" style="147" customWidth="1"/>
    <col min="6118" max="6118" width="4.28515625" style="147" customWidth="1"/>
    <col min="6119" max="6119" width="56.140625" style="147" bestFit="1" customWidth="1"/>
    <col min="6120" max="6123" width="11.85546875" style="147" customWidth="1"/>
    <col min="6124" max="6144" width="11" style="147"/>
    <col min="6145" max="6145" width="23.5703125" style="147" bestFit="1" customWidth="1"/>
    <col min="6146" max="6146" width="4.28515625" style="147" customWidth="1"/>
    <col min="6147" max="6147" width="56.140625" style="147" bestFit="1" customWidth="1"/>
    <col min="6148" max="6149" width="16.85546875" style="147" customWidth="1"/>
    <col min="6150" max="6157" width="0" style="147" hidden="1" customWidth="1"/>
    <col min="6158" max="6158" width="16.85546875" style="147" customWidth="1"/>
    <col min="6159" max="6161" width="0" style="147" hidden="1" customWidth="1"/>
    <col min="6162" max="6162" width="16.85546875" style="147" customWidth="1"/>
    <col min="6163" max="6170" width="0" style="147" hidden="1" customWidth="1"/>
    <col min="6171" max="6171" width="16.85546875" style="147" customWidth="1"/>
    <col min="6172" max="6174" width="0" style="147" hidden="1" customWidth="1"/>
    <col min="6175" max="6175" width="19.85546875" style="147" customWidth="1"/>
    <col min="6176" max="6372" width="11.42578125" style="147" customWidth="1"/>
    <col min="6373" max="6373" width="13.7109375" style="147" customWidth="1"/>
    <col min="6374" max="6374" width="4.28515625" style="147" customWidth="1"/>
    <col min="6375" max="6375" width="56.140625" style="147" bestFit="1" customWidth="1"/>
    <col min="6376" max="6379" width="11.85546875" style="147" customWidth="1"/>
    <col min="6380" max="6400" width="11" style="147"/>
    <col min="6401" max="6401" width="23.5703125" style="147" bestFit="1" customWidth="1"/>
    <col min="6402" max="6402" width="4.28515625" style="147" customWidth="1"/>
    <col min="6403" max="6403" width="56.140625" style="147" bestFit="1" customWidth="1"/>
    <col min="6404" max="6405" width="16.85546875" style="147" customWidth="1"/>
    <col min="6406" max="6413" width="0" style="147" hidden="1" customWidth="1"/>
    <col min="6414" max="6414" width="16.85546875" style="147" customWidth="1"/>
    <col min="6415" max="6417" width="0" style="147" hidden="1" customWidth="1"/>
    <col min="6418" max="6418" width="16.85546875" style="147" customWidth="1"/>
    <col min="6419" max="6426" width="0" style="147" hidden="1" customWidth="1"/>
    <col min="6427" max="6427" width="16.85546875" style="147" customWidth="1"/>
    <col min="6428" max="6430" width="0" style="147" hidden="1" customWidth="1"/>
    <col min="6431" max="6431" width="19.85546875" style="147" customWidth="1"/>
    <col min="6432" max="6628" width="11.42578125" style="147" customWidth="1"/>
    <col min="6629" max="6629" width="13.7109375" style="147" customWidth="1"/>
    <col min="6630" max="6630" width="4.28515625" style="147" customWidth="1"/>
    <col min="6631" max="6631" width="56.140625" style="147" bestFit="1" customWidth="1"/>
    <col min="6632" max="6635" width="11.85546875" style="147" customWidth="1"/>
    <col min="6636" max="6656" width="11" style="147"/>
    <col min="6657" max="6657" width="23.5703125" style="147" bestFit="1" customWidth="1"/>
    <col min="6658" max="6658" width="4.28515625" style="147" customWidth="1"/>
    <col min="6659" max="6659" width="56.140625" style="147" bestFit="1" customWidth="1"/>
    <col min="6660" max="6661" width="16.85546875" style="147" customWidth="1"/>
    <col min="6662" max="6669" width="0" style="147" hidden="1" customWidth="1"/>
    <col min="6670" max="6670" width="16.85546875" style="147" customWidth="1"/>
    <col min="6671" max="6673" width="0" style="147" hidden="1" customWidth="1"/>
    <col min="6674" max="6674" width="16.85546875" style="147" customWidth="1"/>
    <col min="6675" max="6682" width="0" style="147" hidden="1" customWidth="1"/>
    <col min="6683" max="6683" width="16.85546875" style="147" customWidth="1"/>
    <col min="6684" max="6686" width="0" style="147" hidden="1" customWidth="1"/>
    <col min="6687" max="6687" width="19.85546875" style="147" customWidth="1"/>
    <col min="6688" max="6884" width="11.42578125" style="147" customWidth="1"/>
    <col min="6885" max="6885" width="13.7109375" style="147" customWidth="1"/>
    <col min="6886" max="6886" width="4.28515625" style="147" customWidth="1"/>
    <col min="6887" max="6887" width="56.140625" style="147" bestFit="1" customWidth="1"/>
    <col min="6888" max="6891" width="11.85546875" style="147" customWidth="1"/>
    <col min="6892" max="6912" width="11" style="147"/>
    <col min="6913" max="6913" width="23.5703125" style="147" bestFit="1" customWidth="1"/>
    <col min="6914" max="6914" width="4.28515625" style="147" customWidth="1"/>
    <col min="6915" max="6915" width="56.140625" style="147" bestFit="1" customWidth="1"/>
    <col min="6916" max="6917" width="16.85546875" style="147" customWidth="1"/>
    <col min="6918" max="6925" width="0" style="147" hidden="1" customWidth="1"/>
    <col min="6926" max="6926" width="16.85546875" style="147" customWidth="1"/>
    <col min="6927" max="6929" width="0" style="147" hidden="1" customWidth="1"/>
    <col min="6930" max="6930" width="16.85546875" style="147" customWidth="1"/>
    <col min="6931" max="6938" width="0" style="147" hidden="1" customWidth="1"/>
    <col min="6939" max="6939" width="16.85546875" style="147" customWidth="1"/>
    <col min="6940" max="6942" width="0" style="147" hidden="1" customWidth="1"/>
    <col min="6943" max="6943" width="19.85546875" style="147" customWidth="1"/>
    <col min="6944" max="7140" width="11.42578125" style="147" customWidth="1"/>
    <col min="7141" max="7141" width="13.7109375" style="147" customWidth="1"/>
    <col min="7142" max="7142" width="4.28515625" style="147" customWidth="1"/>
    <col min="7143" max="7143" width="56.140625" style="147" bestFit="1" customWidth="1"/>
    <col min="7144" max="7147" width="11.85546875" style="147" customWidth="1"/>
    <col min="7148" max="7168" width="11" style="147"/>
    <col min="7169" max="7169" width="23.5703125" style="147" bestFit="1" customWidth="1"/>
    <col min="7170" max="7170" width="4.28515625" style="147" customWidth="1"/>
    <col min="7171" max="7171" width="56.140625" style="147" bestFit="1" customWidth="1"/>
    <col min="7172" max="7173" width="16.85546875" style="147" customWidth="1"/>
    <col min="7174" max="7181" width="0" style="147" hidden="1" customWidth="1"/>
    <col min="7182" max="7182" width="16.85546875" style="147" customWidth="1"/>
    <col min="7183" max="7185" width="0" style="147" hidden="1" customWidth="1"/>
    <col min="7186" max="7186" width="16.85546875" style="147" customWidth="1"/>
    <col min="7187" max="7194" width="0" style="147" hidden="1" customWidth="1"/>
    <col min="7195" max="7195" width="16.85546875" style="147" customWidth="1"/>
    <col min="7196" max="7198" width="0" style="147" hidden="1" customWidth="1"/>
    <col min="7199" max="7199" width="19.85546875" style="147" customWidth="1"/>
    <col min="7200" max="7396" width="11.42578125" style="147" customWidth="1"/>
    <col min="7397" max="7397" width="13.7109375" style="147" customWidth="1"/>
    <col min="7398" max="7398" width="4.28515625" style="147" customWidth="1"/>
    <col min="7399" max="7399" width="56.140625" style="147" bestFit="1" customWidth="1"/>
    <col min="7400" max="7403" width="11.85546875" style="147" customWidth="1"/>
    <col min="7404" max="7424" width="11" style="147"/>
    <col min="7425" max="7425" width="23.5703125" style="147" bestFit="1" customWidth="1"/>
    <col min="7426" max="7426" width="4.28515625" style="147" customWidth="1"/>
    <col min="7427" max="7427" width="56.140625" style="147" bestFit="1" customWidth="1"/>
    <col min="7428" max="7429" width="16.85546875" style="147" customWidth="1"/>
    <col min="7430" max="7437" width="0" style="147" hidden="1" customWidth="1"/>
    <col min="7438" max="7438" width="16.85546875" style="147" customWidth="1"/>
    <col min="7439" max="7441" width="0" style="147" hidden="1" customWidth="1"/>
    <col min="7442" max="7442" width="16.85546875" style="147" customWidth="1"/>
    <col min="7443" max="7450" width="0" style="147" hidden="1" customWidth="1"/>
    <col min="7451" max="7451" width="16.85546875" style="147" customWidth="1"/>
    <col min="7452" max="7454" width="0" style="147" hidden="1" customWidth="1"/>
    <col min="7455" max="7455" width="19.85546875" style="147" customWidth="1"/>
    <col min="7456" max="7652" width="11.42578125" style="147" customWidth="1"/>
    <col min="7653" max="7653" width="13.7109375" style="147" customWidth="1"/>
    <col min="7654" max="7654" width="4.28515625" style="147" customWidth="1"/>
    <col min="7655" max="7655" width="56.140625" style="147" bestFit="1" customWidth="1"/>
    <col min="7656" max="7659" width="11.85546875" style="147" customWidth="1"/>
    <col min="7660" max="7680" width="11" style="147"/>
    <col min="7681" max="7681" width="23.5703125" style="147" bestFit="1" customWidth="1"/>
    <col min="7682" max="7682" width="4.28515625" style="147" customWidth="1"/>
    <col min="7683" max="7683" width="56.140625" style="147" bestFit="1" customWidth="1"/>
    <col min="7684" max="7685" width="16.85546875" style="147" customWidth="1"/>
    <col min="7686" max="7693" width="0" style="147" hidden="1" customWidth="1"/>
    <col min="7694" max="7694" width="16.85546875" style="147" customWidth="1"/>
    <col min="7695" max="7697" width="0" style="147" hidden="1" customWidth="1"/>
    <col min="7698" max="7698" width="16.85546875" style="147" customWidth="1"/>
    <col min="7699" max="7706" width="0" style="147" hidden="1" customWidth="1"/>
    <col min="7707" max="7707" width="16.85546875" style="147" customWidth="1"/>
    <col min="7708" max="7710" width="0" style="147" hidden="1" customWidth="1"/>
    <col min="7711" max="7711" width="19.85546875" style="147" customWidth="1"/>
    <col min="7712" max="7908" width="11.42578125" style="147" customWidth="1"/>
    <col min="7909" max="7909" width="13.7109375" style="147" customWidth="1"/>
    <col min="7910" max="7910" width="4.28515625" style="147" customWidth="1"/>
    <col min="7911" max="7911" width="56.140625" style="147" bestFit="1" customWidth="1"/>
    <col min="7912" max="7915" width="11.85546875" style="147" customWidth="1"/>
    <col min="7916" max="7936" width="11" style="147"/>
    <col min="7937" max="7937" width="23.5703125" style="147" bestFit="1" customWidth="1"/>
    <col min="7938" max="7938" width="4.28515625" style="147" customWidth="1"/>
    <col min="7939" max="7939" width="56.140625" style="147" bestFit="1" customWidth="1"/>
    <col min="7940" max="7941" width="16.85546875" style="147" customWidth="1"/>
    <col min="7942" max="7949" width="0" style="147" hidden="1" customWidth="1"/>
    <col min="7950" max="7950" width="16.85546875" style="147" customWidth="1"/>
    <col min="7951" max="7953" width="0" style="147" hidden="1" customWidth="1"/>
    <col min="7954" max="7954" width="16.85546875" style="147" customWidth="1"/>
    <col min="7955" max="7962" width="0" style="147" hidden="1" customWidth="1"/>
    <col min="7963" max="7963" width="16.85546875" style="147" customWidth="1"/>
    <col min="7964" max="7966" width="0" style="147" hidden="1" customWidth="1"/>
    <col min="7967" max="7967" width="19.85546875" style="147" customWidth="1"/>
    <col min="7968" max="8164" width="11.42578125" style="147" customWidth="1"/>
    <col min="8165" max="8165" width="13.7109375" style="147" customWidth="1"/>
    <col min="8166" max="8166" width="4.28515625" style="147" customWidth="1"/>
    <col min="8167" max="8167" width="56.140625" style="147" bestFit="1" customWidth="1"/>
    <col min="8168" max="8171" width="11.85546875" style="147" customWidth="1"/>
    <col min="8172" max="8192" width="11" style="147"/>
    <col min="8193" max="8193" width="23.5703125" style="147" bestFit="1" customWidth="1"/>
    <col min="8194" max="8194" width="4.28515625" style="147" customWidth="1"/>
    <col min="8195" max="8195" width="56.140625" style="147" bestFit="1" customWidth="1"/>
    <col min="8196" max="8197" width="16.85546875" style="147" customWidth="1"/>
    <col min="8198" max="8205" width="0" style="147" hidden="1" customWidth="1"/>
    <col min="8206" max="8206" width="16.85546875" style="147" customWidth="1"/>
    <col min="8207" max="8209" width="0" style="147" hidden="1" customWidth="1"/>
    <col min="8210" max="8210" width="16.85546875" style="147" customWidth="1"/>
    <col min="8211" max="8218" width="0" style="147" hidden="1" customWidth="1"/>
    <col min="8219" max="8219" width="16.85546875" style="147" customWidth="1"/>
    <col min="8220" max="8222" width="0" style="147" hidden="1" customWidth="1"/>
    <col min="8223" max="8223" width="19.85546875" style="147" customWidth="1"/>
    <col min="8224" max="8420" width="11.42578125" style="147" customWidth="1"/>
    <col min="8421" max="8421" width="13.7109375" style="147" customWidth="1"/>
    <col min="8422" max="8422" width="4.28515625" style="147" customWidth="1"/>
    <col min="8423" max="8423" width="56.140625" style="147" bestFit="1" customWidth="1"/>
    <col min="8424" max="8427" width="11.85546875" style="147" customWidth="1"/>
    <col min="8428" max="8448" width="11" style="147"/>
    <col min="8449" max="8449" width="23.5703125" style="147" bestFit="1" customWidth="1"/>
    <col min="8450" max="8450" width="4.28515625" style="147" customWidth="1"/>
    <col min="8451" max="8451" width="56.140625" style="147" bestFit="1" customWidth="1"/>
    <col min="8452" max="8453" width="16.85546875" style="147" customWidth="1"/>
    <col min="8454" max="8461" width="0" style="147" hidden="1" customWidth="1"/>
    <col min="8462" max="8462" width="16.85546875" style="147" customWidth="1"/>
    <col min="8463" max="8465" width="0" style="147" hidden="1" customWidth="1"/>
    <col min="8466" max="8466" width="16.85546875" style="147" customWidth="1"/>
    <col min="8467" max="8474" width="0" style="147" hidden="1" customWidth="1"/>
    <col min="8475" max="8475" width="16.85546875" style="147" customWidth="1"/>
    <col min="8476" max="8478" width="0" style="147" hidden="1" customWidth="1"/>
    <col min="8479" max="8479" width="19.85546875" style="147" customWidth="1"/>
    <col min="8480" max="8676" width="11.42578125" style="147" customWidth="1"/>
    <col min="8677" max="8677" width="13.7109375" style="147" customWidth="1"/>
    <col min="8678" max="8678" width="4.28515625" style="147" customWidth="1"/>
    <col min="8679" max="8679" width="56.140625" style="147" bestFit="1" customWidth="1"/>
    <col min="8680" max="8683" width="11.85546875" style="147" customWidth="1"/>
    <col min="8684" max="8704" width="11" style="147"/>
    <col min="8705" max="8705" width="23.5703125" style="147" bestFit="1" customWidth="1"/>
    <col min="8706" max="8706" width="4.28515625" style="147" customWidth="1"/>
    <col min="8707" max="8707" width="56.140625" style="147" bestFit="1" customWidth="1"/>
    <col min="8708" max="8709" width="16.85546875" style="147" customWidth="1"/>
    <col min="8710" max="8717" width="0" style="147" hidden="1" customWidth="1"/>
    <col min="8718" max="8718" width="16.85546875" style="147" customWidth="1"/>
    <col min="8719" max="8721" width="0" style="147" hidden="1" customWidth="1"/>
    <col min="8722" max="8722" width="16.85546875" style="147" customWidth="1"/>
    <col min="8723" max="8730" width="0" style="147" hidden="1" customWidth="1"/>
    <col min="8731" max="8731" width="16.85546875" style="147" customWidth="1"/>
    <col min="8732" max="8734" width="0" style="147" hidden="1" customWidth="1"/>
    <col min="8735" max="8735" width="19.85546875" style="147" customWidth="1"/>
    <col min="8736" max="8932" width="11.42578125" style="147" customWidth="1"/>
    <col min="8933" max="8933" width="13.7109375" style="147" customWidth="1"/>
    <col min="8934" max="8934" width="4.28515625" style="147" customWidth="1"/>
    <col min="8935" max="8935" width="56.140625" style="147" bestFit="1" customWidth="1"/>
    <col min="8936" max="8939" width="11.85546875" style="147" customWidth="1"/>
    <col min="8940" max="8960" width="11" style="147"/>
    <col min="8961" max="8961" width="23.5703125" style="147" bestFit="1" customWidth="1"/>
    <col min="8962" max="8962" width="4.28515625" style="147" customWidth="1"/>
    <col min="8963" max="8963" width="56.140625" style="147" bestFit="1" customWidth="1"/>
    <col min="8964" max="8965" width="16.85546875" style="147" customWidth="1"/>
    <col min="8966" max="8973" width="0" style="147" hidden="1" customWidth="1"/>
    <col min="8974" max="8974" width="16.85546875" style="147" customWidth="1"/>
    <col min="8975" max="8977" width="0" style="147" hidden="1" customWidth="1"/>
    <col min="8978" max="8978" width="16.85546875" style="147" customWidth="1"/>
    <col min="8979" max="8986" width="0" style="147" hidden="1" customWidth="1"/>
    <col min="8987" max="8987" width="16.85546875" style="147" customWidth="1"/>
    <col min="8988" max="8990" width="0" style="147" hidden="1" customWidth="1"/>
    <col min="8991" max="8991" width="19.85546875" style="147" customWidth="1"/>
    <col min="8992" max="9188" width="11.42578125" style="147" customWidth="1"/>
    <col min="9189" max="9189" width="13.7109375" style="147" customWidth="1"/>
    <col min="9190" max="9190" width="4.28515625" style="147" customWidth="1"/>
    <col min="9191" max="9191" width="56.140625" style="147" bestFit="1" customWidth="1"/>
    <col min="9192" max="9195" width="11.85546875" style="147" customWidth="1"/>
    <col min="9196" max="9216" width="11" style="147"/>
    <col min="9217" max="9217" width="23.5703125" style="147" bestFit="1" customWidth="1"/>
    <col min="9218" max="9218" width="4.28515625" style="147" customWidth="1"/>
    <col min="9219" max="9219" width="56.140625" style="147" bestFit="1" customWidth="1"/>
    <col min="9220" max="9221" width="16.85546875" style="147" customWidth="1"/>
    <col min="9222" max="9229" width="0" style="147" hidden="1" customWidth="1"/>
    <col min="9230" max="9230" width="16.85546875" style="147" customWidth="1"/>
    <col min="9231" max="9233" width="0" style="147" hidden="1" customWidth="1"/>
    <col min="9234" max="9234" width="16.85546875" style="147" customWidth="1"/>
    <col min="9235" max="9242" width="0" style="147" hidden="1" customWidth="1"/>
    <col min="9243" max="9243" width="16.85546875" style="147" customWidth="1"/>
    <col min="9244" max="9246" width="0" style="147" hidden="1" customWidth="1"/>
    <col min="9247" max="9247" width="19.85546875" style="147" customWidth="1"/>
    <col min="9248" max="9444" width="11.42578125" style="147" customWidth="1"/>
    <col min="9445" max="9445" width="13.7109375" style="147" customWidth="1"/>
    <col min="9446" max="9446" width="4.28515625" style="147" customWidth="1"/>
    <col min="9447" max="9447" width="56.140625" style="147" bestFit="1" customWidth="1"/>
    <col min="9448" max="9451" width="11.85546875" style="147" customWidth="1"/>
    <col min="9452" max="9472" width="11" style="147"/>
    <col min="9473" max="9473" width="23.5703125" style="147" bestFit="1" customWidth="1"/>
    <col min="9474" max="9474" width="4.28515625" style="147" customWidth="1"/>
    <col min="9475" max="9475" width="56.140625" style="147" bestFit="1" customWidth="1"/>
    <col min="9476" max="9477" width="16.85546875" style="147" customWidth="1"/>
    <col min="9478" max="9485" width="0" style="147" hidden="1" customWidth="1"/>
    <col min="9486" max="9486" width="16.85546875" style="147" customWidth="1"/>
    <col min="9487" max="9489" width="0" style="147" hidden="1" customWidth="1"/>
    <col min="9490" max="9490" width="16.85546875" style="147" customWidth="1"/>
    <col min="9491" max="9498" width="0" style="147" hidden="1" customWidth="1"/>
    <col min="9499" max="9499" width="16.85546875" style="147" customWidth="1"/>
    <col min="9500" max="9502" width="0" style="147" hidden="1" customWidth="1"/>
    <col min="9503" max="9503" width="19.85546875" style="147" customWidth="1"/>
    <col min="9504" max="9700" width="11.42578125" style="147" customWidth="1"/>
    <col min="9701" max="9701" width="13.7109375" style="147" customWidth="1"/>
    <col min="9702" max="9702" width="4.28515625" style="147" customWidth="1"/>
    <col min="9703" max="9703" width="56.140625" style="147" bestFit="1" customWidth="1"/>
    <col min="9704" max="9707" width="11.85546875" style="147" customWidth="1"/>
    <col min="9708" max="9728" width="11" style="147"/>
    <col min="9729" max="9729" width="23.5703125" style="147" bestFit="1" customWidth="1"/>
    <col min="9730" max="9730" width="4.28515625" style="147" customWidth="1"/>
    <col min="9731" max="9731" width="56.140625" style="147" bestFit="1" customWidth="1"/>
    <col min="9732" max="9733" width="16.85546875" style="147" customWidth="1"/>
    <col min="9734" max="9741" width="0" style="147" hidden="1" customWidth="1"/>
    <col min="9742" max="9742" width="16.85546875" style="147" customWidth="1"/>
    <col min="9743" max="9745" width="0" style="147" hidden="1" customWidth="1"/>
    <col min="9746" max="9746" width="16.85546875" style="147" customWidth="1"/>
    <col min="9747" max="9754" width="0" style="147" hidden="1" customWidth="1"/>
    <col min="9755" max="9755" width="16.85546875" style="147" customWidth="1"/>
    <col min="9756" max="9758" width="0" style="147" hidden="1" customWidth="1"/>
    <col min="9759" max="9759" width="19.85546875" style="147" customWidth="1"/>
    <col min="9760" max="9956" width="11.42578125" style="147" customWidth="1"/>
    <col min="9957" max="9957" width="13.7109375" style="147" customWidth="1"/>
    <col min="9958" max="9958" width="4.28515625" style="147" customWidth="1"/>
    <col min="9959" max="9959" width="56.140625" style="147" bestFit="1" customWidth="1"/>
    <col min="9960" max="9963" width="11.85546875" style="147" customWidth="1"/>
    <col min="9964" max="9984" width="11" style="147"/>
    <col min="9985" max="9985" width="23.5703125" style="147" bestFit="1" customWidth="1"/>
    <col min="9986" max="9986" width="4.28515625" style="147" customWidth="1"/>
    <col min="9987" max="9987" width="56.140625" style="147" bestFit="1" customWidth="1"/>
    <col min="9988" max="9989" width="16.85546875" style="147" customWidth="1"/>
    <col min="9990" max="9997" width="0" style="147" hidden="1" customWidth="1"/>
    <col min="9998" max="9998" width="16.85546875" style="147" customWidth="1"/>
    <col min="9999" max="10001" width="0" style="147" hidden="1" customWidth="1"/>
    <col min="10002" max="10002" width="16.85546875" style="147" customWidth="1"/>
    <col min="10003" max="10010" width="0" style="147" hidden="1" customWidth="1"/>
    <col min="10011" max="10011" width="16.85546875" style="147" customWidth="1"/>
    <col min="10012" max="10014" width="0" style="147" hidden="1" customWidth="1"/>
    <col min="10015" max="10015" width="19.85546875" style="147" customWidth="1"/>
    <col min="10016" max="10212" width="11.42578125" style="147" customWidth="1"/>
    <col min="10213" max="10213" width="13.7109375" style="147" customWidth="1"/>
    <col min="10214" max="10214" width="4.28515625" style="147" customWidth="1"/>
    <col min="10215" max="10215" width="56.140625" style="147" bestFit="1" customWidth="1"/>
    <col min="10216" max="10219" width="11.85546875" style="147" customWidth="1"/>
    <col min="10220" max="10240" width="11" style="147"/>
    <col min="10241" max="10241" width="23.5703125" style="147" bestFit="1" customWidth="1"/>
    <col min="10242" max="10242" width="4.28515625" style="147" customWidth="1"/>
    <col min="10243" max="10243" width="56.140625" style="147" bestFit="1" customWidth="1"/>
    <col min="10244" max="10245" width="16.85546875" style="147" customWidth="1"/>
    <col min="10246" max="10253" width="0" style="147" hidden="1" customWidth="1"/>
    <col min="10254" max="10254" width="16.85546875" style="147" customWidth="1"/>
    <col min="10255" max="10257" width="0" style="147" hidden="1" customWidth="1"/>
    <col min="10258" max="10258" width="16.85546875" style="147" customWidth="1"/>
    <col min="10259" max="10266" width="0" style="147" hidden="1" customWidth="1"/>
    <col min="10267" max="10267" width="16.85546875" style="147" customWidth="1"/>
    <col min="10268" max="10270" width="0" style="147" hidden="1" customWidth="1"/>
    <col min="10271" max="10271" width="19.85546875" style="147" customWidth="1"/>
    <col min="10272" max="10468" width="11.42578125" style="147" customWidth="1"/>
    <col min="10469" max="10469" width="13.7109375" style="147" customWidth="1"/>
    <col min="10470" max="10470" width="4.28515625" style="147" customWidth="1"/>
    <col min="10471" max="10471" width="56.140625" style="147" bestFit="1" customWidth="1"/>
    <col min="10472" max="10475" width="11.85546875" style="147" customWidth="1"/>
    <col min="10476" max="10496" width="11" style="147"/>
    <col min="10497" max="10497" width="23.5703125" style="147" bestFit="1" customWidth="1"/>
    <col min="10498" max="10498" width="4.28515625" style="147" customWidth="1"/>
    <col min="10499" max="10499" width="56.140625" style="147" bestFit="1" customWidth="1"/>
    <col min="10500" max="10501" width="16.85546875" style="147" customWidth="1"/>
    <col min="10502" max="10509" width="0" style="147" hidden="1" customWidth="1"/>
    <col min="10510" max="10510" width="16.85546875" style="147" customWidth="1"/>
    <col min="10511" max="10513" width="0" style="147" hidden="1" customWidth="1"/>
    <col min="10514" max="10514" width="16.85546875" style="147" customWidth="1"/>
    <col min="10515" max="10522" width="0" style="147" hidden="1" customWidth="1"/>
    <col min="10523" max="10523" width="16.85546875" style="147" customWidth="1"/>
    <col min="10524" max="10526" width="0" style="147" hidden="1" customWidth="1"/>
    <col min="10527" max="10527" width="19.85546875" style="147" customWidth="1"/>
    <col min="10528" max="10724" width="11.42578125" style="147" customWidth="1"/>
    <col min="10725" max="10725" width="13.7109375" style="147" customWidth="1"/>
    <col min="10726" max="10726" width="4.28515625" style="147" customWidth="1"/>
    <col min="10727" max="10727" width="56.140625" style="147" bestFit="1" customWidth="1"/>
    <col min="10728" max="10731" width="11.85546875" style="147" customWidth="1"/>
    <col min="10732" max="10752" width="11" style="147"/>
    <col min="10753" max="10753" width="23.5703125" style="147" bestFit="1" customWidth="1"/>
    <col min="10754" max="10754" width="4.28515625" style="147" customWidth="1"/>
    <col min="10755" max="10755" width="56.140625" style="147" bestFit="1" customWidth="1"/>
    <col min="10756" max="10757" width="16.85546875" style="147" customWidth="1"/>
    <col min="10758" max="10765" width="0" style="147" hidden="1" customWidth="1"/>
    <col min="10766" max="10766" width="16.85546875" style="147" customWidth="1"/>
    <col min="10767" max="10769" width="0" style="147" hidden="1" customWidth="1"/>
    <col min="10770" max="10770" width="16.85546875" style="147" customWidth="1"/>
    <col min="10771" max="10778" width="0" style="147" hidden="1" customWidth="1"/>
    <col min="10779" max="10779" width="16.85546875" style="147" customWidth="1"/>
    <col min="10780" max="10782" width="0" style="147" hidden="1" customWidth="1"/>
    <col min="10783" max="10783" width="19.85546875" style="147" customWidth="1"/>
    <col min="10784" max="10980" width="11.42578125" style="147" customWidth="1"/>
    <col min="10981" max="10981" width="13.7109375" style="147" customWidth="1"/>
    <col min="10982" max="10982" width="4.28515625" style="147" customWidth="1"/>
    <col min="10983" max="10983" width="56.140625" style="147" bestFit="1" customWidth="1"/>
    <col min="10984" max="10987" width="11.85546875" style="147" customWidth="1"/>
    <col min="10988" max="11008" width="11" style="147"/>
    <col min="11009" max="11009" width="23.5703125" style="147" bestFit="1" customWidth="1"/>
    <col min="11010" max="11010" width="4.28515625" style="147" customWidth="1"/>
    <col min="11011" max="11011" width="56.140625" style="147" bestFit="1" customWidth="1"/>
    <col min="11012" max="11013" width="16.85546875" style="147" customWidth="1"/>
    <col min="11014" max="11021" width="0" style="147" hidden="1" customWidth="1"/>
    <col min="11022" max="11022" width="16.85546875" style="147" customWidth="1"/>
    <col min="11023" max="11025" width="0" style="147" hidden="1" customWidth="1"/>
    <col min="11026" max="11026" width="16.85546875" style="147" customWidth="1"/>
    <col min="11027" max="11034" width="0" style="147" hidden="1" customWidth="1"/>
    <col min="11035" max="11035" width="16.85546875" style="147" customWidth="1"/>
    <col min="11036" max="11038" width="0" style="147" hidden="1" customWidth="1"/>
    <col min="11039" max="11039" width="19.85546875" style="147" customWidth="1"/>
    <col min="11040" max="11236" width="11.42578125" style="147" customWidth="1"/>
    <col min="11237" max="11237" width="13.7109375" style="147" customWidth="1"/>
    <col min="11238" max="11238" width="4.28515625" style="147" customWidth="1"/>
    <col min="11239" max="11239" width="56.140625" style="147" bestFit="1" customWidth="1"/>
    <col min="11240" max="11243" width="11.85546875" style="147" customWidth="1"/>
    <col min="11244" max="11264" width="11" style="147"/>
    <col min="11265" max="11265" width="23.5703125" style="147" bestFit="1" customWidth="1"/>
    <col min="11266" max="11266" width="4.28515625" style="147" customWidth="1"/>
    <col min="11267" max="11267" width="56.140625" style="147" bestFit="1" customWidth="1"/>
    <col min="11268" max="11269" width="16.85546875" style="147" customWidth="1"/>
    <col min="11270" max="11277" width="0" style="147" hidden="1" customWidth="1"/>
    <col min="11278" max="11278" width="16.85546875" style="147" customWidth="1"/>
    <col min="11279" max="11281" width="0" style="147" hidden="1" customWidth="1"/>
    <col min="11282" max="11282" width="16.85546875" style="147" customWidth="1"/>
    <col min="11283" max="11290" width="0" style="147" hidden="1" customWidth="1"/>
    <col min="11291" max="11291" width="16.85546875" style="147" customWidth="1"/>
    <col min="11292" max="11294" width="0" style="147" hidden="1" customWidth="1"/>
    <col min="11295" max="11295" width="19.85546875" style="147" customWidth="1"/>
    <col min="11296" max="11492" width="11.42578125" style="147" customWidth="1"/>
    <col min="11493" max="11493" width="13.7109375" style="147" customWidth="1"/>
    <col min="11494" max="11494" width="4.28515625" style="147" customWidth="1"/>
    <col min="11495" max="11495" width="56.140625" style="147" bestFit="1" customWidth="1"/>
    <col min="11496" max="11499" width="11.85546875" style="147" customWidth="1"/>
    <col min="11500" max="11520" width="11" style="147"/>
    <col min="11521" max="11521" width="23.5703125" style="147" bestFit="1" customWidth="1"/>
    <col min="11522" max="11522" width="4.28515625" style="147" customWidth="1"/>
    <col min="11523" max="11523" width="56.140625" style="147" bestFit="1" customWidth="1"/>
    <col min="11524" max="11525" width="16.85546875" style="147" customWidth="1"/>
    <col min="11526" max="11533" width="0" style="147" hidden="1" customWidth="1"/>
    <col min="11534" max="11534" width="16.85546875" style="147" customWidth="1"/>
    <col min="11535" max="11537" width="0" style="147" hidden="1" customWidth="1"/>
    <col min="11538" max="11538" width="16.85546875" style="147" customWidth="1"/>
    <col min="11539" max="11546" width="0" style="147" hidden="1" customWidth="1"/>
    <col min="11547" max="11547" width="16.85546875" style="147" customWidth="1"/>
    <col min="11548" max="11550" width="0" style="147" hidden="1" customWidth="1"/>
    <col min="11551" max="11551" width="19.85546875" style="147" customWidth="1"/>
    <col min="11552" max="11748" width="11.42578125" style="147" customWidth="1"/>
    <col min="11749" max="11749" width="13.7109375" style="147" customWidth="1"/>
    <col min="11750" max="11750" width="4.28515625" style="147" customWidth="1"/>
    <col min="11751" max="11751" width="56.140625" style="147" bestFit="1" customWidth="1"/>
    <col min="11752" max="11755" width="11.85546875" style="147" customWidth="1"/>
    <col min="11756" max="11776" width="11" style="147"/>
    <col min="11777" max="11777" width="23.5703125" style="147" bestFit="1" customWidth="1"/>
    <col min="11778" max="11778" width="4.28515625" style="147" customWidth="1"/>
    <col min="11779" max="11779" width="56.140625" style="147" bestFit="1" customWidth="1"/>
    <col min="11780" max="11781" width="16.85546875" style="147" customWidth="1"/>
    <col min="11782" max="11789" width="0" style="147" hidden="1" customWidth="1"/>
    <col min="11790" max="11790" width="16.85546875" style="147" customWidth="1"/>
    <col min="11791" max="11793" width="0" style="147" hidden="1" customWidth="1"/>
    <col min="11794" max="11794" width="16.85546875" style="147" customWidth="1"/>
    <col min="11795" max="11802" width="0" style="147" hidden="1" customWidth="1"/>
    <col min="11803" max="11803" width="16.85546875" style="147" customWidth="1"/>
    <col min="11804" max="11806" width="0" style="147" hidden="1" customWidth="1"/>
    <col min="11807" max="11807" width="19.85546875" style="147" customWidth="1"/>
    <col min="11808" max="12004" width="11.42578125" style="147" customWidth="1"/>
    <col min="12005" max="12005" width="13.7109375" style="147" customWidth="1"/>
    <col min="12006" max="12006" width="4.28515625" style="147" customWidth="1"/>
    <col min="12007" max="12007" width="56.140625" style="147" bestFit="1" customWidth="1"/>
    <col min="12008" max="12011" width="11.85546875" style="147" customWidth="1"/>
    <col min="12012" max="12032" width="11" style="147"/>
    <col min="12033" max="12033" width="23.5703125" style="147" bestFit="1" customWidth="1"/>
    <col min="12034" max="12034" width="4.28515625" style="147" customWidth="1"/>
    <col min="12035" max="12035" width="56.140625" style="147" bestFit="1" customWidth="1"/>
    <col min="12036" max="12037" width="16.85546875" style="147" customWidth="1"/>
    <col min="12038" max="12045" width="0" style="147" hidden="1" customWidth="1"/>
    <col min="12046" max="12046" width="16.85546875" style="147" customWidth="1"/>
    <col min="12047" max="12049" width="0" style="147" hidden="1" customWidth="1"/>
    <col min="12050" max="12050" width="16.85546875" style="147" customWidth="1"/>
    <col min="12051" max="12058" width="0" style="147" hidden="1" customWidth="1"/>
    <col min="12059" max="12059" width="16.85546875" style="147" customWidth="1"/>
    <col min="12060" max="12062" width="0" style="147" hidden="1" customWidth="1"/>
    <col min="12063" max="12063" width="19.85546875" style="147" customWidth="1"/>
    <col min="12064" max="12260" width="11.42578125" style="147" customWidth="1"/>
    <col min="12261" max="12261" width="13.7109375" style="147" customWidth="1"/>
    <col min="12262" max="12262" width="4.28515625" style="147" customWidth="1"/>
    <col min="12263" max="12263" width="56.140625" style="147" bestFit="1" customWidth="1"/>
    <col min="12264" max="12267" width="11.85546875" style="147" customWidth="1"/>
    <col min="12268" max="12288" width="11" style="147"/>
    <col min="12289" max="12289" width="23.5703125" style="147" bestFit="1" customWidth="1"/>
    <col min="12290" max="12290" width="4.28515625" style="147" customWidth="1"/>
    <col min="12291" max="12291" width="56.140625" style="147" bestFit="1" customWidth="1"/>
    <col min="12292" max="12293" width="16.85546875" style="147" customWidth="1"/>
    <col min="12294" max="12301" width="0" style="147" hidden="1" customWidth="1"/>
    <col min="12302" max="12302" width="16.85546875" style="147" customWidth="1"/>
    <col min="12303" max="12305" width="0" style="147" hidden="1" customWidth="1"/>
    <col min="12306" max="12306" width="16.85546875" style="147" customWidth="1"/>
    <col min="12307" max="12314" width="0" style="147" hidden="1" customWidth="1"/>
    <col min="12315" max="12315" width="16.85546875" style="147" customWidth="1"/>
    <col min="12316" max="12318" width="0" style="147" hidden="1" customWidth="1"/>
    <col min="12319" max="12319" width="19.85546875" style="147" customWidth="1"/>
    <col min="12320" max="12516" width="11.42578125" style="147" customWidth="1"/>
    <col min="12517" max="12517" width="13.7109375" style="147" customWidth="1"/>
    <col min="12518" max="12518" width="4.28515625" style="147" customWidth="1"/>
    <col min="12519" max="12519" width="56.140625" style="147" bestFit="1" customWidth="1"/>
    <col min="12520" max="12523" width="11.85546875" style="147" customWidth="1"/>
    <col min="12524" max="12544" width="11" style="147"/>
    <col min="12545" max="12545" width="23.5703125" style="147" bestFit="1" customWidth="1"/>
    <col min="12546" max="12546" width="4.28515625" style="147" customWidth="1"/>
    <col min="12547" max="12547" width="56.140625" style="147" bestFit="1" customWidth="1"/>
    <col min="12548" max="12549" width="16.85546875" style="147" customWidth="1"/>
    <col min="12550" max="12557" width="0" style="147" hidden="1" customWidth="1"/>
    <col min="12558" max="12558" width="16.85546875" style="147" customWidth="1"/>
    <col min="12559" max="12561" width="0" style="147" hidden="1" customWidth="1"/>
    <col min="12562" max="12562" width="16.85546875" style="147" customWidth="1"/>
    <col min="12563" max="12570" width="0" style="147" hidden="1" customWidth="1"/>
    <col min="12571" max="12571" width="16.85546875" style="147" customWidth="1"/>
    <col min="12572" max="12574" width="0" style="147" hidden="1" customWidth="1"/>
    <col min="12575" max="12575" width="19.85546875" style="147" customWidth="1"/>
    <col min="12576" max="12772" width="11.42578125" style="147" customWidth="1"/>
    <col min="12773" max="12773" width="13.7109375" style="147" customWidth="1"/>
    <col min="12774" max="12774" width="4.28515625" style="147" customWidth="1"/>
    <col min="12775" max="12775" width="56.140625" style="147" bestFit="1" customWidth="1"/>
    <col min="12776" max="12779" width="11.85546875" style="147" customWidth="1"/>
    <col min="12780" max="12800" width="11" style="147"/>
    <col min="12801" max="12801" width="23.5703125" style="147" bestFit="1" customWidth="1"/>
    <col min="12802" max="12802" width="4.28515625" style="147" customWidth="1"/>
    <col min="12803" max="12803" width="56.140625" style="147" bestFit="1" customWidth="1"/>
    <col min="12804" max="12805" width="16.85546875" style="147" customWidth="1"/>
    <col min="12806" max="12813" width="0" style="147" hidden="1" customWidth="1"/>
    <col min="12814" max="12814" width="16.85546875" style="147" customWidth="1"/>
    <col min="12815" max="12817" width="0" style="147" hidden="1" customWidth="1"/>
    <col min="12818" max="12818" width="16.85546875" style="147" customWidth="1"/>
    <col min="12819" max="12826" width="0" style="147" hidden="1" customWidth="1"/>
    <col min="12827" max="12827" width="16.85546875" style="147" customWidth="1"/>
    <col min="12828" max="12830" width="0" style="147" hidden="1" customWidth="1"/>
    <col min="12831" max="12831" width="19.85546875" style="147" customWidth="1"/>
    <col min="12832" max="13028" width="11.42578125" style="147" customWidth="1"/>
    <col min="13029" max="13029" width="13.7109375" style="147" customWidth="1"/>
    <col min="13030" max="13030" width="4.28515625" style="147" customWidth="1"/>
    <col min="13031" max="13031" width="56.140625" style="147" bestFit="1" customWidth="1"/>
    <col min="13032" max="13035" width="11.85546875" style="147" customWidth="1"/>
    <col min="13036" max="13056" width="11" style="147"/>
    <col min="13057" max="13057" width="23.5703125" style="147" bestFit="1" customWidth="1"/>
    <col min="13058" max="13058" width="4.28515625" style="147" customWidth="1"/>
    <col min="13059" max="13059" width="56.140625" style="147" bestFit="1" customWidth="1"/>
    <col min="13060" max="13061" width="16.85546875" style="147" customWidth="1"/>
    <col min="13062" max="13069" width="0" style="147" hidden="1" customWidth="1"/>
    <col min="13070" max="13070" width="16.85546875" style="147" customWidth="1"/>
    <col min="13071" max="13073" width="0" style="147" hidden="1" customWidth="1"/>
    <col min="13074" max="13074" width="16.85546875" style="147" customWidth="1"/>
    <col min="13075" max="13082" width="0" style="147" hidden="1" customWidth="1"/>
    <col min="13083" max="13083" width="16.85546875" style="147" customWidth="1"/>
    <col min="13084" max="13086" width="0" style="147" hidden="1" customWidth="1"/>
    <col min="13087" max="13087" width="19.85546875" style="147" customWidth="1"/>
    <col min="13088" max="13284" width="11.42578125" style="147" customWidth="1"/>
    <col min="13285" max="13285" width="13.7109375" style="147" customWidth="1"/>
    <col min="13286" max="13286" width="4.28515625" style="147" customWidth="1"/>
    <col min="13287" max="13287" width="56.140625" style="147" bestFit="1" customWidth="1"/>
    <col min="13288" max="13291" width="11.85546875" style="147" customWidth="1"/>
    <col min="13292" max="13312" width="11" style="147"/>
    <col min="13313" max="13313" width="23.5703125" style="147" bestFit="1" customWidth="1"/>
    <col min="13314" max="13314" width="4.28515625" style="147" customWidth="1"/>
    <col min="13315" max="13315" width="56.140625" style="147" bestFit="1" customWidth="1"/>
    <col min="13316" max="13317" width="16.85546875" style="147" customWidth="1"/>
    <col min="13318" max="13325" width="0" style="147" hidden="1" customWidth="1"/>
    <col min="13326" max="13326" width="16.85546875" style="147" customWidth="1"/>
    <col min="13327" max="13329" width="0" style="147" hidden="1" customWidth="1"/>
    <col min="13330" max="13330" width="16.85546875" style="147" customWidth="1"/>
    <col min="13331" max="13338" width="0" style="147" hidden="1" customWidth="1"/>
    <col min="13339" max="13339" width="16.85546875" style="147" customWidth="1"/>
    <col min="13340" max="13342" width="0" style="147" hidden="1" customWidth="1"/>
    <col min="13343" max="13343" width="19.85546875" style="147" customWidth="1"/>
    <col min="13344" max="13540" width="11.42578125" style="147" customWidth="1"/>
    <col min="13541" max="13541" width="13.7109375" style="147" customWidth="1"/>
    <col min="13542" max="13542" width="4.28515625" style="147" customWidth="1"/>
    <col min="13543" max="13543" width="56.140625" style="147" bestFit="1" customWidth="1"/>
    <col min="13544" max="13547" width="11.85546875" style="147" customWidth="1"/>
    <col min="13548" max="13568" width="11" style="147"/>
    <col min="13569" max="13569" width="23.5703125" style="147" bestFit="1" customWidth="1"/>
    <col min="13570" max="13570" width="4.28515625" style="147" customWidth="1"/>
    <col min="13571" max="13571" width="56.140625" style="147" bestFit="1" customWidth="1"/>
    <col min="13572" max="13573" width="16.85546875" style="147" customWidth="1"/>
    <col min="13574" max="13581" width="0" style="147" hidden="1" customWidth="1"/>
    <col min="13582" max="13582" width="16.85546875" style="147" customWidth="1"/>
    <col min="13583" max="13585" width="0" style="147" hidden="1" customWidth="1"/>
    <col min="13586" max="13586" width="16.85546875" style="147" customWidth="1"/>
    <col min="13587" max="13594" width="0" style="147" hidden="1" customWidth="1"/>
    <col min="13595" max="13595" width="16.85546875" style="147" customWidth="1"/>
    <col min="13596" max="13598" width="0" style="147" hidden="1" customWidth="1"/>
    <col min="13599" max="13599" width="19.85546875" style="147" customWidth="1"/>
    <col min="13600" max="13796" width="11.42578125" style="147" customWidth="1"/>
    <col min="13797" max="13797" width="13.7109375" style="147" customWidth="1"/>
    <col min="13798" max="13798" width="4.28515625" style="147" customWidth="1"/>
    <col min="13799" max="13799" width="56.140625" style="147" bestFit="1" customWidth="1"/>
    <col min="13800" max="13803" width="11.85546875" style="147" customWidth="1"/>
    <col min="13804" max="13824" width="11" style="147"/>
    <col min="13825" max="13825" width="23.5703125" style="147" bestFit="1" customWidth="1"/>
    <col min="13826" max="13826" width="4.28515625" style="147" customWidth="1"/>
    <col min="13827" max="13827" width="56.140625" style="147" bestFit="1" customWidth="1"/>
    <col min="13828" max="13829" width="16.85546875" style="147" customWidth="1"/>
    <col min="13830" max="13837" width="0" style="147" hidden="1" customWidth="1"/>
    <col min="13838" max="13838" width="16.85546875" style="147" customWidth="1"/>
    <col min="13839" max="13841" width="0" style="147" hidden="1" customWidth="1"/>
    <col min="13842" max="13842" width="16.85546875" style="147" customWidth="1"/>
    <col min="13843" max="13850" width="0" style="147" hidden="1" customWidth="1"/>
    <col min="13851" max="13851" width="16.85546875" style="147" customWidth="1"/>
    <col min="13852" max="13854" width="0" style="147" hidden="1" customWidth="1"/>
    <col min="13855" max="13855" width="19.85546875" style="147" customWidth="1"/>
    <col min="13856" max="14052" width="11.42578125" style="147" customWidth="1"/>
    <col min="14053" max="14053" width="13.7109375" style="147" customWidth="1"/>
    <col min="14054" max="14054" width="4.28515625" style="147" customWidth="1"/>
    <col min="14055" max="14055" width="56.140625" style="147" bestFit="1" customWidth="1"/>
    <col min="14056" max="14059" width="11.85546875" style="147" customWidth="1"/>
    <col min="14060" max="14080" width="11" style="147"/>
    <col min="14081" max="14081" width="23.5703125" style="147" bestFit="1" customWidth="1"/>
    <col min="14082" max="14082" width="4.28515625" style="147" customWidth="1"/>
    <col min="14083" max="14083" width="56.140625" style="147" bestFit="1" customWidth="1"/>
    <col min="14084" max="14085" width="16.85546875" style="147" customWidth="1"/>
    <col min="14086" max="14093" width="0" style="147" hidden="1" customWidth="1"/>
    <col min="14094" max="14094" width="16.85546875" style="147" customWidth="1"/>
    <col min="14095" max="14097" width="0" style="147" hidden="1" customWidth="1"/>
    <col min="14098" max="14098" width="16.85546875" style="147" customWidth="1"/>
    <col min="14099" max="14106" width="0" style="147" hidden="1" customWidth="1"/>
    <col min="14107" max="14107" width="16.85546875" style="147" customWidth="1"/>
    <col min="14108" max="14110" width="0" style="147" hidden="1" customWidth="1"/>
    <col min="14111" max="14111" width="19.85546875" style="147" customWidth="1"/>
    <col min="14112" max="14308" width="11.42578125" style="147" customWidth="1"/>
    <col min="14309" max="14309" width="13.7109375" style="147" customWidth="1"/>
    <col min="14310" max="14310" width="4.28515625" style="147" customWidth="1"/>
    <col min="14311" max="14311" width="56.140625" style="147" bestFit="1" customWidth="1"/>
    <col min="14312" max="14315" width="11.85546875" style="147" customWidth="1"/>
    <col min="14316" max="14336" width="11" style="147"/>
    <col min="14337" max="14337" width="23.5703125" style="147" bestFit="1" customWidth="1"/>
    <col min="14338" max="14338" width="4.28515625" style="147" customWidth="1"/>
    <col min="14339" max="14339" width="56.140625" style="147" bestFit="1" customWidth="1"/>
    <col min="14340" max="14341" width="16.85546875" style="147" customWidth="1"/>
    <col min="14342" max="14349" width="0" style="147" hidden="1" customWidth="1"/>
    <col min="14350" max="14350" width="16.85546875" style="147" customWidth="1"/>
    <col min="14351" max="14353" width="0" style="147" hidden="1" customWidth="1"/>
    <col min="14354" max="14354" width="16.85546875" style="147" customWidth="1"/>
    <col min="14355" max="14362" width="0" style="147" hidden="1" customWidth="1"/>
    <col min="14363" max="14363" width="16.85546875" style="147" customWidth="1"/>
    <col min="14364" max="14366" width="0" style="147" hidden="1" customWidth="1"/>
    <col min="14367" max="14367" width="19.85546875" style="147" customWidth="1"/>
    <col min="14368" max="14564" width="11.42578125" style="147" customWidth="1"/>
    <col min="14565" max="14565" width="13.7109375" style="147" customWidth="1"/>
    <col min="14566" max="14566" width="4.28515625" style="147" customWidth="1"/>
    <col min="14567" max="14567" width="56.140625" style="147" bestFit="1" customWidth="1"/>
    <col min="14568" max="14571" width="11.85546875" style="147" customWidth="1"/>
    <col min="14572" max="14592" width="11" style="147"/>
    <col min="14593" max="14593" width="23.5703125" style="147" bestFit="1" customWidth="1"/>
    <col min="14594" max="14594" width="4.28515625" style="147" customWidth="1"/>
    <col min="14595" max="14595" width="56.140625" style="147" bestFit="1" customWidth="1"/>
    <col min="14596" max="14597" width="16.85546875" style="147" customWidth="1"/>
    <col min="14598" max="14605" width="0" style="147" hidden="1" customWidth="1"/>
    <col min="14606" max="14606" width="16.85546875" style="147" customWidth="1"/>
    <col min="14607" max="14609" width="0" style="147" hidden="1" customWidth="1"/>
    <col min="14610" max="14610" width="16.85546875" style="147" customWidth="1"/>
    <col min="14611" max="14618" width="0" style="147" hidden="1" customWidth="1"/>
    <col min="14619" max="14619" width="16.85546875" style="147" customWidth="1"/>
    <col min="14620" max="14622" width="0" style="147" hidden="1" customWidth="1"/>
    <col min="14623" max="14623" width="19.85546875" style="147" customWidth="1"/>
    <col min="14624" max="14820" width="11.42578125" style="147" customWidth="1"/>
    <col min="14821" max="14821" width="13.7109375" style="147" customWidth="1"/>
    <col min="14822" max="14822" width="4.28515625" style="147" customWidth="1"/>
    <col min="14823" max="14823" width="56.140625" style="147" bestFit="1" customWidth="1"/>
    <col min="14824" max="14827" width="11.85546875" style="147" customWidth="1"/>
    <col min="14828" max="14848" width="11" style="147"/>
    <col min="14849" max="14849" width="23.5703125" style="147" bestFit="1" customWidth="1"/>
    <col min="14850" max="14850" width="4.28515625" style="147" customWidth="1"/>
    <col min="14851" max="14851" width="56.140625" style="147" bestFit="1" customWidth="1"/>
    <col min="14852" max="14853" width="16.85546875" style="147" customWidth="1"/>
    <col min="14854" max="14861" width="0" style="147" hidden="1" customWidth="1"/>
    <col min="14862" max="14862" width="16.85546875" style="147" customWidth="1"/>
    <col min="14863" max="14865" width="0" style="147" hidden="1" customWidth="1"/>
    <col min="14866" max="14866" width="16.85546875" style="147" customWidth="1"/>
    <col min="14867" max="14874" width="0" style="147" hidden="1" customWidth="1"/>
    <col min="14875" max="14875" width="16.85546875" style="147" customWidth="1"/>
    <col min="14876" max="14878" width="0" style="147" hidden="1" customWidth="1"/>
    <col min="14879" max="14879" width="19.85546875" style="147" customWidth="1"/>
    <col min="14880" max="15076" width="11.42578125" style="147" customWidth="1"/>
    <col min="15077" max="15077" width="13.7109375" style="147" customWidth="1"/>
    <col min="15078" max="15078" width="4.28515625" style="147" customWidth="1"/>
    <col min="15079" max="15079" width="56.140625" style="147" bestFit="1" customWidth="1"/>
    <col min="15080" max="15083" width="11.85546875" style="147" customWidth="1"/>
    <col min="15084" max="15104" width="11" style="147"/>
    <col min="15105" max="15105" width="23.5703125" style="147" bestFit="1" customWidth="1"/>
    <col min="15106" max="15106" width="4.28515625" style="147" customWidth="1"/>
    <col min="15107" max="15107" width="56.140625" style="147" bestFit="1" customWidth="1"/>
    <col min="15108" max="15109" width="16.85546875" style="147" customWidth="1"/>
    <col min="15110" max="15117" width="0" style="147" hidden="1" customWidth="1"/>
    <col min="15118" max="15118" width="16.85546875" style="147" customWidth="1"/>
    <col min="15119" max="15121" width="0" style="147" hidden="1" customWidth="1"/>
    <col min="15122" max="15122" width="16.85546875" style="147" customWidth="1"/>
    <col min="15123" max="15130" width="0" style="147" hidden="1" customWidth="1"/>
    <col min="15131" max="15131" width="16.85546875" style="147" customWidth="1"/>
    <col min="15132" max="15134" width="0" style="147" hidden="1" customWidth="1"/>
    <col min="15135" max="15135" width="19.85546875" style="147" customWidth="1"/>
    <col min="15136" max="15332" width="11.42578125" style="147" customWidth="1"/>
    <col min="15333" max="15333" width="13.7109375" style="147" customWidth="1"/>
    <col min="15334" max="15334" width="4.28515625" style="147" customWidth="1"/>
    <col min="15335" max="15335" width="56.140625" style="147" bestFit="1" customWidth="1"/>
    <col min="15336" max="15339" width="11.85546875" style="147" customWidth="1"/>
    <col min="15340" max="15360" width="11" style="147"/>
    <col min="15361" max="15361" width="23.5703125" style="147" bestFit="1" customWidth="1"/>
    <col min="15362" max="15362" width="4.28515625" style="147" customWidth="1"/>
    <col min="15363" max="15363" width="56.140625" style="147" bestFit="1" customWidth="1"/>
    <col min="15364" max="15365" width="16.85546875" style="147" customWidth="1"/>
    <col min="15366" max="15373" width="0" style="147" hidden="1" customWidth="1"/>
    <col min="15374" max="15374" width="16.85546875" style="147" customWidth="1"/>
    <col min="15375" max="15377" width="0" style="147" hidden="1" customWidth="1"/>
    <col min="15378" max="15378" width="16.85546875" style="147" customWidth="1"/>
    <col min="15379" max="15386" width="0" style="147" hidden="1" customWidth="1"/>
    <col min="15387" max="15387" width="16.85546875" style="147" customWidth="1"/>
    <col min="15388" max="15390" width="0" style="147" hidden="1" customWidth="1"/>
    <col min="15391" max="15391" width="19.85546875" style="147" customWidth="1"/>
    <col min="15392" max="15588" width="11.42578125" style="147" customWidth="1"/>
    <col min="15589" max="15589" width="13.7109375" style="147" customWidth="1"/>
    <col min="15590" max="15590" width="4.28515625" style="147" customWidth="1"/>
    <col min="15591" max="15591" width="56.140625" style="147" bestFit="1" customWidth="1"/>
    <col min="15592" max="15595" width="11.85546875" style="147" customWidth="1"/>
    <col min="15596" max="15616" width="11" style="147"/>
    <col min="15617" max="15617" width="23.5703125" style="147" bestFit="1" customWidth="1"/>
    <col min="15618" max="15618" width="4.28515625" style="147" customWidth="1"/>
    <col min="15619" max="15619" width="56.140625" style="147" bestFit="1" customWidth="1"/>
    <col min="15620" max="15621" width="16.85546875" style="147" customWidth="1"/>
    <col min="15622" max="15629" width="0" style="147" hidden="1" customWidth="1"/>
    <col min="15630" max="15630" width="16.85546875" style="147" customWidth="1"/>
    <col min="15631" max="15633" width="0" style="147" hidden="1" customWidth="1"/>
    <col min="15634" max="15634" width="16.85546875" style="147" customWidth="1"/>
    <col min="15635" max="15642" width="0" style="147" hidden="1" customWidth="1"/>
    <col min="15643" max="15643" width="16.85546875" style="147" customWidth="1"/>
    <col min="15644" max="15646" width="0" style="147" hidden="1" customWidth="1"/>
    <col min="15647" max="15647" width="19.85546875" style="147" customWidth="1"/>
    <col min="15648" max="15844" width="11.42578125" style="147" customWidth="1"/>
    <col min="15845" max="15845" width="13.7109375" style="147" customWidth="1"/>
    <col min="15846" max="15846" width="4.28515625" style="147" customWidth="1"/>
    <col min="15847" max="15847" width="56.140625" style="147" bestFit="1" customWidth="1"/>
    <col min="15848" max="15851" width="11.85546875" style="147" customWidth="1"/>
    <col min="15852" max="15872" width="11" style="147"/>
    <col min="15873" max="15873" width="23.5703125" style="147" bestFit="1" customWidth="1"/>
    <col min="15874" max="15874" width="4.28515625" style="147" customWidth="1"/>
    <col min="15875" max="15875" width="56.140625" style="147" bestFit="1" customWidth="1"/>
    <col min="15876" max="15877" width="16.85546875" style="147" customWidth="1"/>
    <col min="15878" max="15885" width="0" style="147" hidden="1" customWidth="1"/>
    <col min="15886" max="15886" width="16.85546875" style="147" customWidth="1"/>
    <col min="15887" max="15889" width="0" style="147" hidden="1" customWidth="1"/>
    <col min="15890" max="15890" width="16.85546875" style="147" customWidth="1"/>
    <col min="15891" max="15898" width="0" style="147" hidden="1" customWidth="1"/>
    <col min="15899" max="15899" width="16.85546875" style="147" customWidth="1"/>
    <col min="15900" max="15902" width="0" style="147" hidden="1" customWidth="1"/>
    <col min="15903" max="15903" width="19.85546875" style="147" customWidth="1"/>
    <col min="15904" max="16100" width="11.42578125" style="147" customWidth="1"/>
    <col min="16101" max="16101" width="13.7109375" style="147" customWidth="1"/>
    <col min="16102" max="16102" width="4.28515625" style="147" customWidth="1"/>
    <col min="16103" max="16103" width="56.140625" style="147" bestFit="1" customWidth="1"/>
    <col min="16104" max="16107" width="11.85546875" style="147" customWidth="1"/>
    <col min="16108" max="16128" width="11" style="147"/>
    <col min="16129" max="16129" width="23.5703125" style="147" bestFit="1" customWidth="1"/>
    <col min="16130" max="16130" width="4.28515625" style="147" customWidth="1"/>
    <col min="16131" max="16131" width="56.140625" style="147" bestFit="1" customWidth="1"/>
    <col min="16132" max="16133" width="16.85546875" style="147" customWidth="1"/>
    <col min="16134" max="16141" width="0" style="147" hidden="1" customWidth="1"/>
    <col min="16142" max="16142" width="16.85546875" style="147" customWidth="1"/>
    <col min="16143" max="16145" width="0" style="147" hidden="1" customWidth="1"/>
    <col min="16146" max="16146" width="16.85546875" style="147" customWidth="1"/>
    <col min="16147" max="16154" width="0" style="147" hidden="1" customWidth="1"/>
    <col min="16155" max="16155" width="16.85546875" style="147" customWidth="1"/>
    <col min="16156" max="16158" width="0" style="147" hidden="1" customWidth="1"/>
    <col min="16159" max="16159" width="19.85546875" style="147" customWidth="1"/>
    <col min="16160" max="16356" width="11.42578125" style="147" customWidth="1"/>
    <col min="16357" max="16357" width="13.7109375" style="147" customWidth="1"/>
    <col min="16358" max="16358" width="4.28515625" style="147" customWidth="1"/>
    <col min="16359" max="16359" width="56.140625" style="147" bestFit="1" customWidth="1"/>
    <col min="16360" max="16363" width="11.85546875" style="147" customWidth="1"/>
    <col min="16364" max="16384" width="11" style="147"/>
  </cols>
  <sheetData>
    <row r="1" spans="1:31" ht="20.25" customHeight="1" x14ac:dyDescent="0.2">
      <c r="A1" s="144"/>
      <c r="B1" s="145"/>
      <c r="C1" s="146"/>
      <c r="D1" s="192" t="s">
        <v>0</v>
      </c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4" t="s">
        <v>136</v>
      </c>
      <c r="AE1" s="195"/>
    </row>
    <row r="2" spans="1:31" ht="20.25" customHeight="1" x14ac:dyDescent="0.2">
      <c r="A2" s="148"/>
      <c r="B2" s="149"/>
      <c r="C2" s="150"/>
      <c r="D2" s="192" t="s">
        <v>2</v>
      </c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6" t="s">
        <v>3</v>
      </c>
      <c r="AE2" s="197"/>
    </row>
    <row r="3" spans="1:31" ht="20.25" customHeight="1" thickBot="1" x14ac:dyDescent="0.25">
      <c r="A3" s="151"/>
      <c r="B3" s="152"/>
      <c r="C3" s="153"/>
      <c r="D3" s="192" t="s">
        <v>137</v>
      </c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8"/>
      <c r="AE3" s="199"/>
    </row>
    <row r="4" spans="1:31" x14ac:dyDescent="0.2">
      <c r="A4" s="154" t="s">
        <v>5</v>
      </c>
      <c r="S4" s="156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87" t="s">
        <v>138</v>
      </c>
      <c r="AE4" s="188"/>
    </row>
    <row r="5" spans="1:31" ht="13.5" thickBot="1" x14ac:dyDescent="0.25">
      <c r="A5" s="154" t="s">
        <v>139</v>
      </c>
      <c r="S5" s="157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89" t="s">
        <v>140</v>
      </c>
      <c r="AE5" s="190"/>
    </row>
    <row r="6" spans="1:31" ht="24.95" customHeight="1" x14ac:dyDescent="0.2">
      <c r="A6" s="102" t="s">
        <v>9</v>
      </c>
      <c r="B6" s="102" t="s">
        <v>10</v>
      </c>
      <c r="C6" s="103" t="s">
        <v>141</v>
      </c>
      <c r="D6" s="102" t="s">
        <v>142</v>
      </c>
      <c r="E6" s="104" t="s">
        <v>143</v>
      </c>
      <c r="F6" s="104" t="s">
        <v>42</v>
      </c>
      <c r="G6" s="104" t="s">
        <v>144</v>
      </c>
      <c r="H6" s="104" t="s">
        <v>44</v>
      </c>
      <c r="I6" s="104" t="s">
        <v>45</v>
      </c>
      <c r="J6" s="104" t="s">
        <v>46</v>
      </c>
      <c r="K6" s="104" t="s">
        <v>47</v>
      </c>
      <c r="L6" s="104" t="s">
        <v>48</v>
      </c>
      <c r="M6" s="104" t="s">
        <v>49</v>
      </c>
      <c r="N6" s="104" t="s">
        <v>50</v>
      </c>
      <c r="O6" s="104" t="s">
        <v>51</v>
      </c>
      <c r="P6" s="104" t="s">
        <v>52</v>
      </c>
      <c r="Q6" s="104" t="s">
        <v>53</v>
      </c>
      <c r="R6" s="104" t="s">
        <v>54</v>
      </c>
      <c r="S6" s="104" t="s">
        <v>55</v>
      </c>
      <c r="T6" s="104" t="s">
        <v>56</v>
      </c>
      <c r="U6" s="104" t="s">
        <v>57</v>
      </c>
      <c r="V6" s="104" t="s">
        <v>58</v>
      </c>
      <c r="W6" s="104" t="s">
        <v>59</v>
      </c>
      <c r="X6" s="104" t="s">
        <v>60</v>
      </c>
      <c r="Y6" s="104" t="s">
        <v>61</v>
      </c>
      <c r="Z6" s="104" t="s">
        <v>62</v>
      </c>
      <c r="AA6" s="104" t="s">
        <v>63</v>
      </c>
      <c r="AB6" s="104" t="s">
        <v>64</v>
      </c>
      <c r="AC6" s="104" t="s">
        <v>65</v>
      </c>
      <c r="AD6" s="104" t="s">
        <v>66</v>
      </c>
      <c r="AE6" s="104" t="s">
        <v>67</v>
      </c>
    </row>
    <row r="7" spans="1:31" s="149" customFormat="1" ht="17.25" customHeight="1" x14ac:dyDescent="0.2">
      <c r="A7" s="101" t="s">
        <v>68</v>
      </c>
      <c r="B7" s="102"/>
      <c r="C7" s="103" t="s">
        <v>133</v>
      </c>
      <c r="D7" s="130">
        <f>+D8</f>
        <v>57121000</v>
      </c>
      <c r="E7" s="130">
        <f t="shared" ref="E7:AE8" si="0">+E8</f>
        <v>51121000</v>
      </c>
      <c r="F7" s="130">
        <f t="shared" si="0"/>
        <v>48350000</v>
      </c>
      <c r="G7" s="130">
        <f t="shared" si="0"/>
        <v>2771000</v>
      </c>
      <c r="H7" s="130">
        <f t="shared" si="0"/>
        <v>0</v>
      </c>
      <c r="I7" s="130">
        <f t="shared" si="0"/>
        <v>0</v>
      </c>
      <c r="J7" s="130">
        <f t="shared" si="0"/>
        <v>0</v>
      </c>
      <c r="K7" s="130">
        <f t="shared" si="0"/>
        <v>0</v>
      </c>
      <c r="L7" s="130">
        <f t="shared" si="0"/>
        <v>0</v>
      </c>
      <c r="M7" s="130">
        <f t="shared" si="0"/>
        <v>0</v>
      </c>
      <c r="N7" s="130">
        <f t="shared" si="0"/>
        <v>0</v>
      </c>
      <c r="O7" s="130">
        <f t="shared" si="0"/>
        <v>0</v>
      </c>
      <c r="P7" s="130">
        <f t="shared" si="0"/>
        <v>0</v>
      </c>
      <c r="Q7" s="130">
        <f t="shared" si="0"/>
        <v>0</v>
      </c>
      <c r="R7" s="130">
        <f t="shared" si="0"/>
        <v>51121000</v>
      </c>
      <c r="S7" s="130">
        <f t="shared" si="0"/>
        <v>48350000</v>
      </c>
      <c r="T7" s="130">
        <f t="shared" si="0"/>
        <v>2771000</v>
      </c>
      <c r="U7" s="130">
        <f t="shared" si="0"/>
        <v>0</v>
      </c>
      <c r="V7" s="130">
        <f t="shared" si="0"/>
        <v>0</v>
      </c>
      <c r="W7" s="130">
        <f t="shared" si="0"/>
        <v>0</v>
      </c>
      <c r="X7" s="130">
        <f t="shared" si="0"/>
        <v>0</v>
      </c>
      <c r="Y7" s="130">
        <f t="shared" si="0"/>
        <v>0</v>
      </c>
      <c r="Z7" s="130">
        <f t="shared" si="0"/>
        <v>0</v>
      </c>
      <c r="AA7" s="130">
        <f t="shared" si="0"/>
        <v>0</v>
      </c>
      <c r="AB7" s="130">
        <f t="shared" si="0"/>
        <v>0</v>
      </c>
      <c r="AC7" s="130">
        <f t="shared" si="0"/>
        <v>0</v>
      </c>
      <c r="AD7" s="130">
        <f t="shared" si="0"/>
        <v>0</v>
      </c>
      <c r="AE7" s="130">
        <f t="shared" si="0"/>
        <v>51121000</v>
      </c>
    </row>
    <row r="8" spans="1:31" ht="20.25" customHeight="1" x14ac:dyDescent="0.2">
      <c r="A8" s="101" t="s">
        <v>70</v>
      </c>
      <c r="B8" s="102"/>
      <c r="C8" s="103" t="s">
        <v>134</v>
      </c>
      <c r="D8" s="131">
        <f>+D9</f>
        <v>57121000</v>
      </c>
      <c r="E8" s="131">
        <f t="shared" si="0"/>
        <v>51121000</v>
      </c>
      <c r="F8" s="131">
        <f t="shared" si="0"/>
        <v>48350000</v>
      </c>
      <c r="G8" s="131">
        <f t="shared" si="0"/>
        <v>2771000</v>
      </c>
      <c r="H8" s="131">
        <f t="shared" si="0"/>
        <v>0</v>
      </c>
      <c r="I8" s="131">
        <f t="shared" si="0"/>
        <v>0</v>
      </c>
      <c r="J8" s="131">
        <f t="shared" si="0"/>
        <v>0</v>
      </c>
      <c r="K8" s="131">
        <f t="shared" si="0"/>
        <v>0</v>
      </c>
      <c r="L8" s="131">
        <f t="shared" si="0"/>
        <v>0</v>
      </c>
      <c r="M8" s="131">
        <f t="shared" si="0"/>
        <v>0</v>
      </c>
      <c r="N8" s="131">
        <f t="shared" si="0"/>
        <v>0</v>
      </c>
      <c r="O8" s="131">
        <f t="shared" si="0"/>
        <v>0</v>
      </c>
      <c r="P8" s="131">
        <f t="shared" si="0"/>
        <v>0</v>
      </c>
      <c r="Q8" s="131">
        <f t="shared" si="0"/>
        <v>0</v>
      </c>
      <c r="R8" s="131">
        <f t="shared" si="0"/>
        <v>51121000</v>
      </c>
      <c r="S8" s="131">
        <f t="shared" si="0"/>
        <v>48350000</v>
      </c>
      <c r="T8" s="131">
        <f t="shared" si="0"/>
        <v>2771000</v>
      </c>
      <c r="U8" s="131">
        <f t="shared" si="0"/>
        <v>0</v>
      </c>
      <c r="V8" s="131">
        <f t="shared" si="0"/>
        <v>0</v>
      </c>
      <c r="W8" s="131">
        <f t="shared" si="0"/>
        <v>0</v>
      </c>
      <c r="X8" s="131">
        <f t="shared" si="0"/>
        <v>0</v>
      </c>
      <c r="Y8" s="131">
        <f t="shared" si="0"/>
        <v>0</v>
      </c>
      <c r="Z8" s="131">
        <f t="shared" si="0"/>
        <v>0</v>
      </c>
      <c r="AA8" s="131">
        <f t="shared" si="0"/>
        <v>0</v>
      </c>
      <c r="AB8" s="131">
        <f t="shared" si="0"/>
        <v>0</v>
      </c>
      <c r="AC8" s="131">
        <f t="shared" si="0"/>
        <v>0</v>
      </c>
      <c r="AD8" s="131">
        <f t="shared" si="0"/>
        <v>0</v>
      </c>
      <c r="AE8" s="131">
        <f t="shared" si="0"/>
        <v>51121000</v>
      </c>
    </row>
    <row r="9" spans="1:31" s="149" customFormat="1" ht="26.25" customHeight="1" x14ac:dyDescent="0.2">
      <c r="A9" s="158" t="s">
        <v>72</v>
      </c>
      <c r="B9" s="159"/>
      <c r="C9" s="160" t="s">
        <v>135</v>
      </c>
      <c r="D9" s="161">
        <f>SUM(D10)</f>
        <v>57121000</v>
      </c>
      <c r="E9" s="161">
        <f t="shared" ref="E9:AD10" si="1">SUM(E10)</f>
        <v>51121000</v>
      </c>
      <c r="F9" s="161">
        <f t="shared" si="1"/>
        <v>48350000</v>
      </c>
      <c r="G9" s="161">
        <f t="shared" si="1"/>
        <v>2771000</v>
      </c>
      <c r="H9" s="161">
        <f t="shared" si="1"/>
        <v>0</v>
      </c>
      <c r="I9" s="161">
        <f t="shared" si="1"/>
        <v>0</v>
      </c>
      <c r="J9" s="161">
        <f t="shared" si="1"/>
        <v>0</v>
      </c>
      <c r="K9" s="161">
        <f t="shared" si="1"/>
        <v>0</v>
      </c>
      <c r="L9" s="161">
        <f t="shared" si="1"/>
        <v>0</v>
      </c>
      <c r="M9" s="161">
        <f t="shared" si="1"/>
        <v>0</v>
      </c>
      <c r="N9" s="161">
        <f t="shared" si="1"/>
        <v>0</v>
      </c>
      <c r="O9" s="161">
        <f t="shared" si="1"/>
        <v>0</v>
      </c>
      <c r="P9" s="161">
        <f t="shared" si="1"/>
        <v>0</v>
      </c>
      <c r="Q9" s="161">
        <f t="shared" si="1"/>
        <v>0</v>
      </c>
      <c r="R9" s="161">
        <f t="shared" si="1"/>
        <v>51121000</v>
      </c>
      <c r="S9" s="161">
        <f t="shared" si="1"/>
        <v>48350000</v>
      </c>
      <c r="T9" s="161">
        <f t="shared" si="1"/>
        <v>2771000</v>
      </c>
      <c r="U9" s="161">
        <f t="shared" si="1"/>
        <v>0</v>
      </c>
      <c r="V9" s="161">
        <f t="shared" si="1"/>
        <v>0</v>
      </c>
      <c r="W9" s="161">
        <f t="shared" si="1"/>
        <v>0</v>
      </c>
      <c r="X9" s="161">
        <f t="shared" si="1"/>
        <v>0</v>
      </c>
      <c r="Y9" s="161">
        <f t="shared" si="1"/>
        <v>0</v>
      </c>
      <c r="Z9" s="161">
        <f t="shared" si="1"/>
        <v>0</v>
      </c>
      <c r="AA9" s="161">
        <f t="shared" si="1"/>
        <v>0</v>
      </c>
      <c r="AB9" s="161">
        <f t="shared" si="1"/>
        <v>0</v>
      </c>
      <c r="AC9" s="161">
        <f t="shared" si="1"/>
        <v>0</v>
      </c>
      <c r="AD9" s="161">
        <f t="shared" si="1"/>
        <v>0</v>
      </c>
      <c r="AE9" s="161">
        <f>SUM(AE10)</f>
        <v>51121000</v>
      </c>
    </row>
    <row r="10" spans="1:31" s="149" customFormat="1" ht="26.25" customHeight="1" x14ac:dyDescent="0.2">
      <c r="A10" s="162" t="s">
        <v>80</v>
      </c>
      <c r="B10" s="163"/>
      <c r="C10" s="164" t="s">
        <v>81</v>
      </c>
      <c r="D10" s="165">
        <f>SUM(D11)</f>
        <v>57121000</v>
      </c>
      <c r="E10" s="165">
        <f t="shared" si="1"/>
        <v>51121000</v>
      </c>
      <c r="F10" s="165">
        <f t="shared" si="1"/>
        <v>48350000</v>
      </c>
      <c r="G10" s="165">
        <f t="shared" si="1"/>
        <v>2771000</v>
      </c>
      <c r="H10" s="165">
        <f t="shared" si="1"/>
        <v>0</v>
      </c>
      <c r="I10" s="165">
        <f t="shared" si="1"/>
        <v>0</v>
      </c>
      <c r="J10" s="165">
        <f t="shared" si="1"/>
        <v>0</v>
      </c>
      <c r="K10" s="165">
        <f t="shared" si="1"/>
        <v>0</v>
      </c>
      <c r="L10" s="165">
        <f t="shared" si="1"/>
        <v>0</v>
      </c>
      <c r="M10" s="165">
        <f t="shared" si="1"/>
        <v>0</v>
      </c>
      <c r="N10" s="165">
        <f t="shared" si="1"/>
        <v>0</v>
      </c>
      <c r="O10" s="165">
        <f t="shared" si="1"/>
        <v>0</v>
      </c>
      <c r="P10" s="165">
        <f t="shared" si="1"/>
        <v>0</v>
      </c>
      <c r="Q10" s="165">
        <f t="shared" si="1"/>
        <v>0</v>
      </c>
      <c r="R10" s="165">
        <f t="shared" si="1"/>
        <v>51121000</v>
      </c>
      <c r="S10" s="165">
        <f t="shared" si="1"/>
        <v>48350000</v>
      </c>
      <c r="T10" s="165">
        <f t="shared" si="1"/>
        <v>2771000</v>
      </c>
      <c r="U10" s="165">
        <f t="shared" si="1"/>
        <v>0</v>
      </c>
      <c r="V10" s="165">
        <f t="shared" si="1"/>
        <v>0</v>
      </c>
      <c r="W10" s="165">
        <f t="shared" si="1"/>
        <v>0</v>
      </c>
      <c r="X10" s="165">
        <f t="shared" si="1"/>
        <v>0</v>
      </c>
      <c r="Y10" s="165">
        <f t="shared" si="1"/>
        <v>0</v>
      </c>
      <c r="Z10" s="165">
        <f t="shared" si="1"/>
        <v>0</v>
      </c>
      <c r="AA10" s="165">
        <f t="shared" si="1"/>
        <v>0</v>
      </c>
      <c r="AB10" s="165">
        <f t="shared" si="1"/>
        <v>0</v>
      </c>
      <c r="AC10" s="165">
        <f t="shared" si="1"/>
        <v>0</v>
      </c>
      <c r="AD10" s="165">
        <f t="shared" si="1"/>
        <v>0</v>
      </c>
      <c r="AE10" s="165">
        <f>SUM(AE11)</f>
        <v>51121000</v>
      </c>
    </row>
    <row r="11" spans="1:31" s="149" customFormat="1" ht="26.25" customHeight="1" x14ac:dyDescent="0.2">
      <c r="A11" s="166" t="s">
        <v>90</v>
      </c>
      <c r="B11" s="167"/>
      <c r="C11" s="168" t="s">
        <v>91</v>
      </c>
      <c r="D11" s="169">
        <f>SUM( D12:D13)</f>
        <v>57121000</v>
      </c>
      <c r="E11" s="169">
        <f t="shared" ref="E11:AD11" si="2">SUM( E12:E13)</f>
        <v>51121000</v>
      </c>
      <c r="F11" s="169">
        <f t="shared" si="2"/>
        <v>48350000</v>
      </c>
      <c r="G11" s="169">
        <f t="shared" si="2"/>
        <v>2771000</v>
      </c>
      <c r="H11" s="169">
        <f t="shared" si="2"/>
        <v>0</v>
      </c>
      <c r="I11" s="169">
        <f t="shared" si="2"/>
        <v>0</v>
      </c>
      <c r="J11" s="169">
        <f t="shared" si="2"/>
        <v>0</v>
      </c>
      <c r="K11" s="169">
        <f t="shared" si="2"/>
        <v>0</v>
      </c>
      <c r="L11" s="169">
        <f t="shared" si="2"/>
        <v>0</v>
      </c>
      <c r="M11" s="169">
        <f t="shared" si="2"/>
        <v>0</v>
      </c>
      <c r="N11" s="169">
        <f t="shared" si="2"/>
        <v>0</v>
      </c>
      <c r="O11" s="169">
        <f t="shared" si="2"/>
        <v>0</v>
      </c>
      <c r="P11" s="169">
        <f t="shared" si="2"/>
        <v>0</v>
      </c>
      <c r="Q11" s="169">
        <f t="shared" si="2"/>
        <v>0</v>
      </c>
      <c r="R11" s="169">
        <f t="shared" si="2"/>
        <v>51121000</v>
      </c>
      <c r="S11" s="169">
        <f t="shared" si="2"/>
        <v>48350000</v>
      </c>
      <c r="T11" s="169">
        <f t="shared" si="2"/>
        <v>2771000</v>
      </c>
      <c r="U11" s="169">
        <f t="shared" si="2"/>
        <v>0</v>
      </c>
      <c r="V11" s="169">
        <f t="shared" si="2"/>
        <v>0</v>
      </c>
      <c r="W11" s="169">
        <f t="shared" si="2"/>
        <v>0</v>
      </c>
      <c r="X11" s="169">
        <f t="shared" si="2"/>
        <v>0</v>
      </c>
      <c r="Y11" s="169">
        <f t="shared" si="2"/>
        <v>0</v>
      </c>
      <c r="Z11" s="169">
        <f t="shared" si="2"/>
        <v>0</v>
      </c>
      <c r="AA11" s="169">
        <f t="shared" si="2"/>
        <v>0</v>
      </c>
      <c r="AB11" s="169">
        <f t="shared" si="2"/>
        <v>0</v>
      </c>
      <c r="AC11" s="169">
        <f t="shared" si="2"/>
        <v>0</v>
      </c>
      <c r="AD11" s="169">
        <f t="shared" si="2"/>
        <v>0</v>
      </c>
      <c r="AE11" s="169">
        <f>SUM( AE12:AE13)</f>
        <v>51121000</v>
      </c>
    </row>
    <row r="12" spans="1:31" s="173" customFormat="1" ht="26.25" customHeight="1" x14ac:dyDescent="0.2">
      <c r="A12" s="170" t="s">
        <v>94</v>
      </c>
      <c r="B12" s="171">
        <v>20</v>
      </c>
      <c r="C12" s="45" t="s">
        <v>95</v>
      </c>
      <c r="D12" s="172">
        <v>47500000</v>
      </c>
      <c r="E12" s="172">
        <v>41500000</v>
      </c>
      <c r="F12" s="172">
        <v>41500000</v>
      </c>
      <c r="G12" s="172">
        <v>0</v>
      </c>
      <c r="H12" s="172">
        <v>0</v>
      </c>
      <c r="I12" s="172">
        <v>0</v>
      </c>
      <c r="J12" s="172">
        <v>0</v>
      </c>
      <c r="K12" s="172">
        <v>0</v>
      </c>
      <c r="L12" s="172">
        <v>0</v>
      </c>
      <c r="M12" s="172">
        <v>0</v>
      </c>
      <c r="N12" s="172">
        <v>0</v>
      </c>
      <c r="O12" s="172">
        <v>0</v>
      </c>
      <c r="P12" s="172">
        <v>0</v>
      </c>
      <c r="Q12" s="172">
        <v>0</v>
      </c>
      <c r="R12" s="172">
        <f>SUM(F12:Q12)</f>
        <v>41500000</v>
      </c>
      <c r="S12" s="172">
        <v>41500000</v>
      </c>
      <c r="T12" s="172">
        <v>0</v>
      </c>
      <c r="U12" s="172">
        <v>0</v>
      </c>
      <c r="V12" s="172">
        <v>0</v>
      </c>
      <c r="W12" s="172">
        <v>0</v>
      </c>
      <c r="X12" s="172">
        <v>0</v>
      </c>
      <c r="Y12" s="172">
        <v>0</v>
      </c>
      <c r="Z12" s="172">
        <v>0</v>
      </c>
      <c r="AA12" s="172">
        <v>0</v>
      </c>
      <c r="AB12" s="172">
        <v>0</v>
      </c>
      <c r="AC12" s="172">
        <v>0</v>
      </c>
      <c r="AD12" s="172">
        <v>0</v>
      </c>
      <c r="AE12" s="172">
        <f>SUM(S12:AD12)</f>
        <v>41500000</v>
      </c>
    </row>
    <row r="13" spans="1:31" s="173" customFormat="1" ht="26.25" customHeight="1" x14ac:dyDescent="0.2">
      <c r="A13" s="170" t="s">
        <v>94</v>
      </c>
      <c r="B13" s="171">
        <v>21</v>
      </c>
      <c r="C13" s="45" t="s">
        <v>95</v>
      </c>
      <c r="D13" s="172">
        <v>9621000</v>
      </c>
      <c r="E13" s="172">
        <v>9621000</v>
      </c>
      <c r="F13" s="172">
        <v>6850000</v>
      </c>
      <c r="G13" s="172">
        <v>2771000</v>
      </c>
      <c r="H13" s="172">
        <v>0</v>
      </c>
      <c r="I13" s="172">
        <v>0</v>
      </c>
      <c r="J13" s="172">
        <v>0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f>SUM(F13:Q13)</f>
        <v>9621000</v>
      </c>
      <c r="S13" s="172">
        <v>6850000</v>
      </c>
      <c r="T13" s="172">
        <v>2771000</v>
      </c>
      <c r="U13" s="172">
        <v>0</v>
      </c>
      <c r="V13" s="172">
        <v>0</v>
      </c>
      <c r="W13" s="172">
        <v>0</v>
      </c>
      <c r="X13" s="172">
        <v>0</v>
      </c>
      <c r="Y13" s="172">
        <v>0</v>
      </c>
      <c r="Z13" s="172">
        <v>0</v>
      </c>
      <c r="AA13" s="172">
        <v>0</v>
      </c>
      <c r="AB13" s="172">
        <v>0</v>
      </c>
      <c r="AC13" s="172">
        <v>0</v>
      </c>
      <c r="AD13" s="172">
        <v>0</v>
      </c>
      <c r="AE13" s="172">
        <f>SUM(S13:AD13)</f>
        <v>9621000</v>
      </c>
    </row>
    <row r="14" spans="1:31" s="149" customFormat="1" ht="15.75" customHeight="1" x14ac:dyDescent="0.2">
      <c r="A14" s="101" t="s">
        <v>122</v>
      </c>
      <c r="B14" s="102"/>
      <c r="C14" s="103" t="s">
        <v>123</v>
      </c>
      <c r="D14" s="130">
        <f>+D15</f>
        <v>1758299678.5599999</v>
      </c>
      <c r="E14" s="130">
        <f>+E15</f>
        <v>1570342723.98</v>
      </c>
      <c r="F14" s="130">
        <f t="shared" ref="F14:AD14" si="3">+F15</f>
        <v>526714984.98000002</v>
      </c>
      <c r="G14" s="130">
        <f t="shared" si="3"/>
        <v>635571581.16999996</v>
      </c>
      <c r="H14" s="130">
        <f t="shared" si="3"/>
        <v>388838861</v>
      </c>
      <c r="I14" s="130">
        <f t="shared" si="3"/>
        <v>20727963.329999998</v>
      </c>
      <c r="J14" s="130">
        <f t="shared" si="3"/>
        <v>0</v>
      </c>
      <c r="K14" s="130">
        <f t="shared" si="3"/>
        <v>-1510666.67</v>
      </c>
      <c r="L14" s="130">
        <f t="shared" si="3"/>
        <v>0</v>
      </c>
      <c r="M14" s="130">
        <f t="shared" si="3"/>
        <v>0</v>
      </c>
      <c r="N14" s="130">
        <f t="shared" si="3"/>
        <v>0</v>
      </c>
      <c r="O14" s="130">
        <f>+O15</f>
        <v>0</v>
      </c>
      <c r="P14" s="130">
        <f t="shared" si="3"/>
        <v>0</v>
      </c>
      <c r="Q14" s="130">
        <f t="shared" si="3"/>
        <v>0</v>
      </c>
      <c r="R14" s="130">
        <f>+R15</f>
        <v>1570342723.8099999</v>
      </c>
      <c r="S14" s="130">
        <f t="shared" si="3"/>
        <v>526714984.98000002</v>
      </c>
      <c r="T14" s="130">
        <f t="shared" si="3"/>
        <v>635571581.16999996</v>
      </c>
      <c r="U14" s="130">
        <f t="shared" si="3"/>
        <v>387328194.32999998</v>
      </c>
      <c r="V14" s="130">
        <f t="shared" si="3"/>
        <v>20727963.329999998</v>
      </c>
      <c r="W14" s="130">
        <f t="shared" si="3"/>
        <v>0</v>
      </c>
      <c r="X14" s="130">
        <f t="shared" si="3"/>
        <v>0</v>
      </c>
      <c r="Y14" s="130">
        <f t="shared" si="3"/>
        <v>0</v>
      </c>
      <c r="Z14" s="130">
        <f t="shared" si="3"/>
        <v>0</v>
      </c>
      <c r="AA14" s="130">
        <f t="shared" si="3"/>
        <v>0</v>
      </c>
      <c r="AB14" s="130">
        <f t="shared" si="3"/>
        <v>0</v>
      </c>
      <c r="AC14" s="130">
        <f t="shared" si="3"/>
        <v>0</v>
      </c>
      <c r="AD14" s="130">
        <f t="shared" si="3"/>
        <v>0</v>
      </c>
      <c r="AE14" s="130">
        <f>+AE15</f>
        <v>1570342723.8099999</v>
      </c>
    </row>
    <row r="15" spans="1:31" s="173" customFormat="1" ht="23.25" customHeight="1" x14ac:dyDescent="0.2">
      <c r="A15" s="170" t="s">
        <v>125</v>
      </c>
      <c r="B15" s="174">
        <v>20</v>
      </c>
      <c r="C15" s="45" t="s">
        <v>126</v>
      </c>
      <c r="D15" s="175">
        <v>1758299678.5599999</v>
      </c>
      <c r="E15" s="175">
        <v>1570342723.98</v>
      </c>
      <c r="F15" s="175">
        <v>526714984.98000002</v>
      </c>
      <c r="G15" s="175">
        <v>635571581.16999996</v>
      </c>
      <c r="H15" s="175">
        <v>388838861</v>
      </c>
      <c r="I15" s="175">
        <v>20727963.329999998</v>
      </c>
      <c r="J15" s="175">
        <v>0</v>
      </c>
      <c r="K15" s="175">
        <v>-1510666.67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f>SUM(F15:Q15)</f>
        <v>1570342723.8099999</v>
      </c>
      <c r="S15" s="175">
        <v>526714984.98000002</v>
      </c>
      <c r="T15" s="175">
        <v>635571581.16999996</v>
      </c>
      <c r="U15" s="175">
        <v>387328194.32999998</v>
      </c>
      <c r="V15" s="175">
        <v>20727963.329999998</v>
      </c>
      <c r="W15" s="175">
        <v>0</v>
      </c>
      <c r="X15" s="175">
        <v>0</v>
      </c>
      <c r="Y15" s="175">
        <v>0</v>
      </c>
      <c r="Z15" s="175">
        <v>0</v>
      </c>
      <c r="AA15" s="175">
        <v>0</v>
      </c>
      <c r="AB15" s="175">
        <v>0</v>
      </c>
      <c r="AC15" s="175">
        <v>0</v>
      </c>
      <c r="AD15" s="175">
        <v>0</v>
      </c>
      <c r="AE15" s="175">
        <f>SUM(S15:AD15)</f>
        <v>1570342723.8099999</v>
      </c>
    </row>
    <row r="16" spans="1:31" s="149" customFormat="1" ht="15.75" x14ac:dyDescent="0.2">
      <c r="A16" s="191" t="s">
        <v>127</v>
      </c>
      <c r="B16" s="191"/>
      <c r="C16" s="191"/>
      <c r="D16" s="176">
        <f t="shared" ref="D16:AE16" si="4">+D7+D14</f>
        <v>1815420678.5599999</v>
      </c>
      <c r="E16" s="176">
        <f t="shared" si="4"/>
        <v>1621463723.98</v>
      </c>
      <c r="F16" s="176">
        <f t="shared" si="4"/>
        <v>575064984.98000002</v>
      </c>
      <c r="G16" s="176">
        <f t="shared" si="4"/>
        <v>638342581.16999996</v>
      </c>
      <c r="H16" s="176">
        <f t="shared" si="4"/>
        <v>388838861</v>
      </c>
      <c r="I16" s="176">
        <f t="shared" si="4"/>
        <v>20727963.329999998</v>
      </c>
      <c r="J16" s="176">
        <f t="shared" si="4"/>
        <v>0</v>
      </c>
      <c r="K16" s="176">
        <f t="shared" si="4"/>
        <v>-1510666.67</v>
      </c>
      <c r="L16" s="176">
        <f t="shared" si="4"/>
        <v>0</v>
      </c>
      <c r="M16" s="176">
        <f t="shared" si="4"/>
        <v>0</v>
      </c>
      <c r="N16" s="176">
        <f t="shared" si="4"/>
        <v>0</v>
      </c>
      <c r="O16" s="176">
        <f t="shared" si="4"/>
        <v>0</v>
      </c>
      <c r="P16" s="176">
        <f t="shared" si="4"/>
        <v>0</v>
      </c>
      <c r="Q16" s="176">
        <f t="shared" si="4"/>
        <v>0</v>
      </c>
      <c r="R16" s="176">
        <f>+R7+R14</f>
        <v>1621463723.8099999</v>
      </c>
      <c r="S16" s="176">
        <f t="shared" si="4"/>
        <v>575064984.98000002</v>
      </c>
      <c r="T16" s="176">
        <f t="shared" si="4"/>
        <v>638342581.16999996</v>
      </c>
      <c r="U16" s="176">
        <f t="shared" si="4"/>
        <v>387328194.32999998</v>
      </c>
      <c r="V16" s="176">
        <f t="shared" si="4"/>
        <v>20727963.329999998</v>
      </c>
      <c r="W16" s="176">
        <f t="shared" si="4"/>
        <v>0</v>
      </c>
      <c r="X16" s="176">
        <f t="shared" si="4"/>
        <v>0</v>
      </c>
      <c r="Y16" s="176">
        <f t="shared" si="4"/>
        <v>0</v>
      </c>
      <c r="Z16" s="176">
        <f t="shared" si="4"/>
        <v>0</v>
      </c>
      <c r="AA16" s="176">
        <f t="shared" si="4"/>
        <v>0</v>
      </c>
      <c r="AB16" s="176">
        <f t="shared" si="4"/>
        <v>0</v>
      </c>
      <c r="AC16" s="176">
        <f t="shared" si="4"/>
        <v>0</v>
      </c>
      <c r="AD16" s="176">
        <f t="shared" si="4"/>
        <v>0</v>
      </c>
      <c r="AE16" s="176">
        <f t="shared" si="4"/>
        <v>1621463723.8099999</v>
      </c>
    </row>
    <row r="17" spans="3:31" s="177" customFormat="1" x14ac:dyDescent="0.2">
      <c r="D17" s="178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80"/>
      <c r="U17" s="178"/>
      <c r="V17" s="178"/>
      <c r="W17" s="178"/>
      <c r="Z17" s="178"/>
      <c r="AA17" s="178"/>
      <c r="AB17" s="178"/>
      <c r="AC17" s="178"/>
      <c r="AD17" s="178"/>
      <c r="AE17" s="178"/>
    </row>
    <row r="18" spans="3:31" s="177" customFormat="1" x14ac:dyDescent="0.2">
      <c r="D18" s="181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82"/>
      <c r="U18" s="181"/>
      <c r="V18" s="181"/>
      <c r="Z18" s="181"/>
      <c r="AA18" s="181"/>
      <c r="AB18" s="181"/>
      <c r="AC18" s="179"/>
      <c r="AD18" s="178"/>
      <c r="AE18" s="181"/>
    </row>
    <row r="19" spans="3:31" s="177" customFormat="1" x14ac:dyDescent="0.2">
      <c r="C19" s="243"/>
      <c r="D19" s="244"/>
      <c r="E19" s="245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46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184"/>
    </row>
    <row r="20" spans="3:31" x14ac:dyDescent="0.2">
      <c r="D20" s="183"/>
      <c r="T20" s="155"/>
      <c r="U20" s="155"/>
      <c r="V20" s="155"/>
      <c r="W20" s="155"/>
      <c r="X20" s="155"/>
      <c r="Y20" s="155"/>
      <c r="Z20" s="155"/>
      <c r="AA20" s="155"/>
      <c r="AB20" s="155"/>
      <c r="AC20" s="155"/>
      <c r="AD20" s="155"/>
      <c r="AE20" s="155"/>
    </row>
    <row r="21" spans="3:31" x14ac:dyDescent="0.2">
      <c r="D21" s="183"/>
      <c r="E21" s="184"/>
      <c r="R21" s="183"/>
      <c r="AE21" s="185"/>
    </row>
    <row r="22" spans="3:31" ht="15" x14ac:dyDescent="0.25">
      <c r="D22" s="183"/>
      <c r="K22" s="247"/>
      <c r="AE22" s="183"/>
    </row>
    <row r="23" spans="3:31" x14ac:dyDescent="0.2">
      <c r="D23" s="183"/>
      <c r="E23" s="183"/>
      <c r="F23" s="183"/>
      <c r="AE23" s="155"/>
    </row>
    <row r="24" spans="3:31" x14ac:dyDescent="0.2">
      <c r="D24" s="155"/>
      <c r="AE24" s="186"/>
    </row>
  </sheetData>
  <mergeCells count="9">
    <mergeCell ref="AD4:AE4"/>
    <mergeCell ref="AD5:AE5"/>
    <mergeCell ref="A16:C16"/>
    <mergeCell ref="D1:AC1"/>
    <mergeCell ref="AD1:AE1"/>
    <mergeCell ref="D2:AC2"/>
    <mergeCell ref="AD2:AE2"/>
    <mergeCell ref="D3:AC3"/>
    <mergeCell ref="AD3:AE3"/>
  </mergeCells>
  <pageMargins left="0.7" right="0.7" top="0.75" bottom="0.75" header="0.3" footer="0.3"/>
  <pageSetup orientation="landscape" r:id="rId1"/>
  <ignoredErrors>
    <ignoredError sqref="R12:R15" formulaRange="1"/>
    <ignoredError sqref="AE14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GASTOS</vt:lpstr>
      <vt:lpstr>CUENTAS POR PAGAR</vt:lpstr>
      <vt:lpstr>RESERVAS</vt:lpstr>
      <vt:lpstr>GASTOS!Área_de_impresión</vt:lpstr>
      <vt:lpstr>GASTOS!Títulos_a_imprimir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Moreno Buitrago</dc:creator>
  <cp:lastModifiedBy>Claudia Patricia Moreno Buitrago</cp:lastModifiedBy>
  <dcterms:created xsi:type="dcterms:W3CDTF">2026-10-15T16:28:18Z</dcterms:created>
  <dcterms:modified xsi:type="dcterms:W3CDTF">2026-10-15T16:34:21Z</dcterms:modified>
</cp:coreProperties>
</file>