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<sst xmlns="http://schemas.openxmlformats.org/spreadsheetml/2006/main" count="198" uniqueCount="127">
  <si>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</si>
  <si>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</si>
  <si>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</si>
  <si>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</si>
  <si>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</si>
  <si>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</si>
  <si>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</si>
  <si>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</si>
  <si>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</si>
  <si>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</si>
  <si>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</si>
  <si>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</si>
  <si>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</si>
  <si>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</si>
  <si>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</si>
  <si>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</si>
  <si>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</si>
  <si>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</si>
  <si>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</si>
  <si>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</si>
  <si>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</si>
  <si>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</si>
  <si>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</si>
  <si>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</si>
  <si>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</si>
  <si>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</si>
  <si>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</si>
  <si>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</si>
  <si>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</si>
  <si>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</si>
  <si>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</si>
  <si>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</si>
  <si>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</si>
  <si>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</si>
  <si>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</si>
  <si>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</si>
  <si>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</si>
  <si>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</si>
  <si>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</si>
  <si>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</si>
  <si>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</si>
  <si>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</si>
  <si>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</si>
  <si>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</si>
  <si>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</si>
  <si>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</si>
  <si>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</si>
  <si>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</si>
  <si>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</si>
  <si>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</si>
  <si>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</si>
  <si>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</si>
  <si>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</si>
  <si>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</si>
  <si>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</si>
  <si>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</si>
  <si>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</si>
  <si>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</si>
  <si>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</si>
  <si>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</si>
  <si>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</si>
  <si>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</si>
  <si>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</si>
  <si>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</si>
  <si>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</si>
  <si>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</si>
  <si>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</si>
  <si>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</si>
  <si>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</si>
  <si>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</si>
  <si>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</si>
  <si>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</si>
  <si>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</si>
  <si>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</si>
  <si>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</si>
  <si>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</si>
  <si>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</si>
  <si>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</si>
  <si>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</si>
  <si>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</si>
  <si>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</si>
  <si>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</si>
  <si>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</si>
  <si>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</si>
  <si>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</si>
  <si>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</si>
  <si>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</si>
  <si>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</si>
  <si>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</si>
  <si>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</si>
  <si>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</si>
  <si>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</si>
  <si>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</si>
  <si>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</si>
  <si>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</si>
  <si>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</si>
  <si>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</si>
  <si>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</si>
  <si>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</si>
  <si>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</si>
  <si>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</si>
  <si>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</si>
  <si>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</si>
  <si>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</si>
  <si>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</si>
  <si>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</si>
  <si>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</si>
  <si>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</si>
  <si>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</si>
  <si>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</si>
  <si>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</si>
  <si>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</si>
  <si>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</si>
  <si>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</si>
  <si>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</si>
  <si>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</si>
  <si>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</si>
  <si>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</si>
  <si>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</si>
  <si>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</si>
  <si>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</si>
  <si>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</si>
  <si>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ALOJAMIENTO; SERVICIOS DE SUMINISTROS DE COMIDAS Y BEBIDAS</t>
  </si>
  <si>
    <t>A-02-02-02-006-003</t>
  </si>
  <si>
    <t>A-02-02-02-006-009</t>
  </si>
  <si>
    <t>SERVICIOS DE DISTRIBUCIÓN DE ELECTRICIDAD, GAS Y AGUA (POR CUENTA PROPIA)</t>
  </si>
  <si>
    <t>Diciembre - Vigencia 2021</t>
  </si>
</sst>
</file>

<file path=xl/styles.xml><?xml version="1.0" encoding="utf-8"?>
<styleSheet xmlns="http://schemas.openxmlformats.org/spreadsheetml/2006/main">
  <numFmts count="3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;[Red]#,##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horizontal="center" vertical="center" wrapText="1" readingOrder="1"/>
    </xf>
    <xf numFmtId="186" fontId="2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6" fontId="54" fillId="0" borderId="12" xfId="0" applyNumberFormat="1" applyFont="1" applyFill="1" applyBorder="1" applyAlignment="1">
      <alignment vertical="center" wrapText="1" readingOrder="1"/>
    </xf>
    <xf numFmtId="186" fontId="54" fillId="0" borderId="12" xfId="0" applyNumberFormat="1" applyFont="1" applyFill="1" applyBorder="1" applyAlignment="1">
      <alignment horizontal="center" vertical="center" wrapText="1" readingOrder="1"/>
    </xf>
    <xf numFmtId="186" fontId="54" fillId="0" borderId="13" xfId="0" applyNumberFormat="1" applyFont="1" applyFill="1" applyBorder="1" applyAlignment="1">
      <alignment vertical="center" wrapText="1" readingOrder="1"/>
    </xf>
    <xf numFmtId="186" fontId="54" fillId="0" borderId="13" xfId="0" applyNumberFormat="1" applyFont="1" applyFill="1" applyBorder="1" applyAlignment="1">
      <alignment horizontal="center" vertical="center" wrapText="1" readingOrder="1"/>
    </xf>
    <xf numFmtId="186" fontId="55" fillId="0" borderId="0" xfId="0" applyNumberFormat="1" applyFont="1" applyFill="1" applyBorder="1" applyAlignment="1">
      <alignment horizontal="center" vertical="center" wrapText="1" readingOrder="1"/>
    </xf>
    <xf numFmtId="186" fontId="55" fillId="0" borderId="0" xfId="0" applyNumberFormat="1" applyFont="1" applyFill="1" applyBorder="1" applyAlignment="1">
      <alignment vertical="center" wrapText="1" readingOrder="1"/>
    </xf>
    <xf numFmtId="186" fontId="5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6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6" fontId="3" fillId="0" borderId="21" xfId="0" applyNumberFormat="1" applyFont="1" applyFill="1" applyBorder="1" applyAlignment="1" applyProtection="1">
      <alignment horizontal="left"/>
      <protection locked="0"/>
    </xf>
    <xf numFmtId="186" fontId="2" fillId="0" borderId="0" xfId="0" applyNumberFormat="1" applyFont="1" applyFill="1" applyBorder="1" applyAlignment="1">
      <alignment horizontal="center" vertical="center"/>
    </xf>
    <xf numFmtId="186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6" fontId="2" fillId="0" borderId="19" xfId="0" applyNumberFormat="1" applyFont="1" applyFill="1" applyBorder="1" applyAlignment="1">
      <alignment/>
    </xf>
    <xf numFmtId="186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6" fontId="54" fillId="0" borderId="22" xfId="0" applyNumberFormat="1" applyFont="1" applyFill="1" applyBorder="1" applyAlignment="1">
      <alignment vertical="center" wrapText="1" readingOrder="1"/>
    </xf>
    <xf numFmtId="185" fontId="5" fillId="0" borderId="0" xfId="49" applyFont="1" applyFill="1" applyBorder="1" applyAlignment="1">
      <alignment/>
    </xf>
    <xf numFmtId="186" fontId="4" fillId="0" borderId="19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53" fillId="35" borderId="10" xfId="0" applyNumberFormat="1" applyFont="1" applyFill="1" applyBorder="1" applyAlignment="1">
      <alignment vertical="center" wrapText="1" readingOrder="1"/>
    </xf>
    <xf numFmtId="186" fontId="53" fillId="35" borderId="10" xfId="0" applyNumberFormat="1" applyFont="1" applyFill="1" applyBorder="1" applyAlignment="1">
      <alignment horizontal="center" vertical="center" wrapText="1" readingOrder="1"/>
    </xf>
    <xf numFmtId="186" fontId="53" fillId="33" borderId="23" xfId="0" applyNumberFormat="1" applyFont="1" applyFill="1" applyBorder="1" applyAlignment="1">
      <alignment horizontal="center" vertical="center" wrapText="1" readingOrder="1"/>
    </xf>
    <xf numFmtId="186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6" fontId="55" fillId="35" borderId="10" xfId="0" applyNumberFormat="1" applyFont="1" applyFill="1" applyBorder="1" applyAlignment="1">
      <alignment vertical="center" wrapText="1" readingOrder="1"/>
    </xf>
    <xf numFmtId="186" fontId="55" fillId="35" borderId="10" xfId="0" applyNumberFormat="1" applyFont="1" applyFill="1" applyBorder="1" applyAlignment="1">
      <alignment horizontal="center" vertical="center" wrapText="1" readingOrder="1"/>
    </xf>
    <xf numFmtId="186" fontId="56" fillId="35" borderId="10" xfId="0" applyNumberFormat="1" applyFont="1" applyFill="1" applyBorder="1" applyAlignment="1">
      <alignment vertical="center" wrapText="1" readingOrder="1"/>
    </xf>
    <xf numFmtId="186" fontId="56" fillId="35" borderId="10" xfId="0" applyNumberFormat="1" applyFont="1" applyFill="1" applyBorder="1" applyAlignment="1">
      <alignment horizontal="center" vertical="center" wrapText="1" readingOrder="1"/>
    </xf>
    <xf numFmtId="186" fontId="54" fillId="0" borderId="24" xfId="0" applyNumberFormat="1" applyFont="1" applyFill="1" applyBorder="1" applyAlignment="1">
      <alignment vertical="center" wrapText="1" readingOrder="1"/>
    </xf>
    <xf numFmtId="186" fontId="55" fillId="35" borderId="10" xfId="0" applyNumberFormat="1" applyFont="1" applyFill="1" applyBorder="1" applyAlignment="1">
      <alignment horizontal="left" vertical="center" wrapText="1" readingOrder="1"/>
    </xf>
    <xf numFmtId="186" fontId="56" fillId="35" borderId="10" xfId="0" applyNumberFormat="1" applyFont="1" applyFill="1" applyBorder="1" applyAlignment="1">
      <alignment horizontal="left" vertical="center" wrapText="1" indent="1" readingOrder="1"/>
    </xf>
    <xf numFmtId="186" fontId="53" fillId="35" borderId="10" xfId="0" applyNumberFormat="1" applyFont="1" applyFill="1" applyBorder="1" applyAlignment="1">
      <alignment horizontal="left" vertical="center" wrapText="1" indent="2" readingOrder="1"/>
    </xf>
    <xf numFmtId="186" fontId="54" fillId="0" borderId="11" xfId="0" applyNumberFormat="1" applyFont="1" applyFill="1" applyBorder="1" applyAlignment="1">
      <alignment vertical="center" wrapText="1" readingOrder="1"/>
    </xf>
    <xf numFmtId="186" fontId="54" fillId="0" borderId="11" xfId="0" applyNumberFormat="1" applyFont="1" applyFill="1" applyBorder="1" applyAlignment="1">
      <alignment horizontal="center" vertical="center" wrapText="1" readingOrder="1"/>
    </xf>
    <xf numFmtId="186" fontId="54" fillId="0" borderId="11" xfId="0" applyNumberFormat="1" applyFont="1" applyFill="1" applyBorder="1" applyAlignment="1">
      <alignment horizontal="left" vertical="center" wrapText="1" indent="3" readingOrder="1"/>
    </xf>
    <xf numFmtId="186" fontId="54" fillId="0" borderId="13" xfId="0" applyNumberFormat="1" applyFont="1" applyFill="1" applyBorder="1" applyAlignment="1">
      <alignment horizontal="left" vertical="center" wrapText="1" indent="3" readingOrder="1"/>
    </xf>
    <xf numFmtId="186" fontId="54" fillId="0" borderId="12" xfId="0" applyNumberFormat="1" applyFont="1" applyFill="1" applyBorder="1" applyAlignment="1">
      <alignment horizontal="left" vertical="center" wrapText="1" indent="3" readingOrder="1"/>
    </xf>
    <xf numFmtId="186" fontId="54" fillId="0" borderId="22" xfId="0" applyNumberFormat="1" applyFont="1" applyFill="1" applyBorder="1" applyAlignment="1">
      <alignment horizontal="center" vertical="center" wrapText="1" readingOrder="1"/>
    </xf>
    <xf numFmtId="186" fontId="54" fillId="0" borderId="22" xfId="0" applyNumberFormat="1" applyFont="1" applyFill="1" applyBorder="1" applyAlignment="1">
      <alignment horizontal="left" vertical="center" wrapText="1" indent="2" readingOrder="1"/>
    </xf>
    <xf numFmtId="186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86" fontId="54" fillId="0" borderId="25" xfId="0" applyNumberFormat="1" applyFont="1" applyFill="1" applyBorder="1" applyAlignment="1">
      <alignment vertical="center" wrapText="1" readingOrder="1"/>
    </xf>
    <xf numFmtId="186" fontId="54" fillId="0" borderId="25" xfId="0" applyNumberFormat="1" applyFont="1" applyFill="1" applyBorder="1" applyAlignment="1">
      <alignment horizontal="center" vertical="center" wrapText="1" readingOrder="1"/>
    </xf>
    <xf numFmtId="186" fontId="54" fillId="0" borderId="25" xfId="0" applyNumberFormat="1" applyFont="1" applyFill="1" applyBorder="1" applyAlignment="1">
      <alignment horizontal="left" vertical="center" wrapText="1" indent="3" readingOrder="1"/>
    </xf>
    <xf numFmtId="186" fontId="54" fillId="35" borderId="12" xfId="0" applyNumberFormat="1" applyFont="1" applyFill="1" applyBorder="1" applyAlignment="1">
      <alignment horizontal="center" vertical="center" wrapText="1" readingOrder="1"/>
    </xf>
    <xf numFmtId="186" fontId="54" fillId="35" borderId="12" xfId="0" applyNumberFormat="1" applyFont="1" applyFill="1" applyBorder="1" applyAlignment="1">
      <alignment horizontal="left" vertical="center" wrapText="1" indent="1" readingOrder="1"/>
    </xf>
    <xf numFmtId="186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86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6" fontId="54" fillId="0" borderId="24" xfId="0" applyNumberFormat="1" applyFont="1" applyFill="1" applyBorder="1" applyAlignment="1">
      <alignment horizontal="center" vertical="center" wrapText="1" readingOrder="1"/>
    </xf>
    <xf numFmtId="186" fontId="54" fillId="0" borderId="24" xfId="0" applyNumberFormat="1" applyFont="1" applyFill="1" applyBorder="1" applyAlignment="1">
      <alignment horizontal="left" vertical="center" wrapText="1" indent="2" readingOrder="1"/>
    </xf>
    <xf numFmtId="186" fontId="54" fillId="0" borderId="12" xfId="0" applyNumberFormat="1" applyFont="1" applyFill="1" applyBorder="1" applyAlignment="1">
      <alignment horizontal="left" vertical="center" wrapText="1" indent="2" readingOrder="1"/>
    </xf>
    <xf numFmtId="186" fontId="55" fillId="35" borderId="10" xfId="0" applyNumberFormat="1" applyFont="1" applyFill="1" applyBorder="1" applyAlignment="1">
      <alignment horizontal="center" vertical="center" wrapText="1" readingOrder="1"/>
    </xf>
    <xf numFmtId="186" fontId="3" fillId="0" borderId="19" xfId="0" applyNumberFormat="1" applyFont="1" applyFill="1" applyBorder="1" applyAlignment="1">
      <alignment horizontal="center"/>
    </xf>
    <xf numFmtId="186" fontId="4" fillId="0" borderId="18" xfId="0" applyNumberFormat="1" applyFont="1" applyFill="1" applyBorder="1" applyAlignment="1">
      <alignment horizontal="center"/>
    </xf>
    <xf numFmtId="186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86" fontId="3" fillId="0" borderId="0" xfId="0" applyNumberFormat="1" applyFont="1" applyFill="1" applyBorder="1" applyAlignment="1">
      <alignment vertical="center"/>
    </xf>
    <xf numFmtId="186" fontId="3" fillId="0" borderId="17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horizontal="center"/>
    </xf>
    <xf numFmtId="186" fontId="4" fillId="0" borderId="16" xfId="0" applyNumberFormat="1" applyFont="1" applyFill="1" applyBorder="1" applyAlignment="1">
      <alignment horizontal="center"/>
    </xf>
    <xf numFmtId="186" fontId="4" fillId="0" borderId="33" xfId="0" applyNumberFormat="1" applyFont="1" applyFill="1" applyBorder="1" applyAlignment="1">
      <alignment horizontal="center" vertical="center"/>
    </xf>
    <xf numFmtId="186" fontId="4" fillId="0" borderId="34" xfId="0" applyNumberFormat="1" applyFont="1" applyFill="1" applyBorder="1" applyAlignment="1">
      <alignment horizontal="center" vertical="center"/>
    </xf>
    <xf numFmtId="186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6" fontId="4" fillId="0" borderId="18" xfId="0" applyNumberFormat="1" applyFont="1" applyFill="1" applyBorder="1" applyAlignment="1">
      <alignment horizontal="right"/>
    </xf>
    <xf numFmtId="186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6" fontId="4" fillId="0" borderId="14" xfId="0" applyNumberFormat="1" applyFont="1" applyFill="1" applyBorder="1" applyAlignment="1">
      <alignment horizontal="right"/>
    </xf>
    <xf numFmtId="186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43050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Reservas%20FONDANE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58000.8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60000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57796.14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57796.14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57796.14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57796.14</v>
          </cell>
        </row>
        <row r="15">
          <cell r="E15">
            <v>0</v>
          </cell>
          <cell r="F15">
            <v>1999.2</v>
          </cell>
          <cell r="H15">
            <v>2000</v>
          </cell>
          <cell r="I15">
            <v>0.8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-0.612</v>
          </cell>
          <cell r="Q15">
            <v>0</v>
          </cell>
          <cell r="R15">
            <v>0</v>
          </cell>
          <cell r="S15">
            <v>-900.54688</v>
          </cell>
          <cell r="U15">
            <v>2000</v>
          </cell>
          <cell r="V15">
            <v>0.8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-0.612</v>
          </cell>
          <cell r="AD15">
            <v>0</v>
          </cell>
          <cell r="AE15">
            <v>0</v>
          </cell>
          <cell r="AF15">
            <v>-900.54688</v>
          </cell>
          <cell r="AH15">
            <v>623.52877</v>
          </cell>
          <cell r="AI15">
            <v>0</v>
          </cell>
          <cell r="AJ15">
            <v>2.54868</v>
          </cell>
          <cell r="AK15">
            <v>0</v>
          </cell>
          <cell r="AL15">
            <v>97.44152</v>
          </cell>
          <cell r="AM15">
            <v>0</v>
          </cell>
          <cell r="AN15">
            <v>0.03735</v>
          </cell>
          <cell r="AO15">
            <v>0</v>
          </cell>
          <cell r="AP15">
            <v>376.0848</v>
          </cell>
          <cell r="AQ15">
            <v>0</v>
          </cell>
          <cell r="AR15">
            <v>0</v>
          </cell>
          <cell r="AS15">
            <v>0</v>
          </cell>
          <cell r="AU15">
            <v>623.52877</v>
          </cell>
          <cell r="AV15">
            <v>0</v>
          </cell>
          <cell r="AW15">
            <v>2.54868</v>
          </cell>
          <cell r="AX15">
            <v>0</v>
          </cell>
          <cell r="AY15">
            <v>97.44152</v>
          </cell>
          <cell r="AZ15">
            <v>0</v>
          </cell>
          <cell r="BA15">
            <v>0.03735</v>
          </cell>
          <cell r="BB15">
            <v>0</v>
          </cell>
          <cell r="BC15">
            <v>376.0848</v>
          </cell>
          <cell r="BD15">
            <v>0</v>
          </cell>
          <cell r="BE15">
            <v>0</v>
          </cell>
          <cell r="BF15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4">
          <cell r="E24">
            <v>1600</v>
          </cell>
          <cell r="F24">
            <v>81050.237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10498</v>
          </cell>
          <cell r="I25">
            <v>50</v>
          </cell>
          <cell r="J25">
            <v>361.44</v>
          </cell>
          <cell r="K25">
            <v>0</v>
          </cell>
          <cell r="L25">
            <v>0</v>
          </cell>
          <cell r="M25">
            <v>-3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-325.296</v>
          </cell>
          <cell r="U25">
            <v>10498</v>
          </cell>
          <cell r="V25">
            <v>0</v>
          </cell>
          <cell r="W25">
            <v>47</v>
          </cell>
          <cell r="X25">
            <v>36.144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10498</v>
          </cell>
          <cell r="AI25">
            <v>0</v>
          </cell>
          <cell r="AJ25">
            <v>47</v>
          </cell>
          <cell r="AK25">
            <v>36.144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10498</v>
          </cell>
          <cell r="AV25">
            <v>0</v>
          </cell>
          <cell r="AW25">
            <v>47</v>
          </cell>
          <cell r="AX25">
            <v>36.144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8">
          <cell r="E28">
            <v>79450.237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104450.237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104450.237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104450.237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104450.237</v>
          </cell>
          <cell r="BE28">
            <v>0</v>
          </cell>
          <cell r="BF28">
            <v>0</v>
          </cell>
        </row>
        <row r="30">
          <cell r="E30">
            <v>0</v>
          </cell>
          <cell r="F30">
            <v>0</v>
          </cell>
          <cell r="H30">
            <v>1692086.97</v>
          </cell>
          <cell r="I30">
            <v>4022094.01911</v>
          </cell>
          <cell r="J30">
            <v>9026000.28642</v>
          </cell>
          <cell r="K30">
            <v>1610434.51898</v>
          </cell>
          <cell r="L30">
            <v>742177.50565</v>
          </cell>
          <cell r="M30">
            <v>258727.03639</v>
          </cell>
          <cell r="N30">
            <v>1124124.83297</v>
          </cell>
          <cell r="O30">
            <v>781925.03098</v>
          </cell>
          <cell r="P30">
            <v>3319882.58042</v>
          </cell>
          <cell r="Q30">
            <v>6364300.64203</v>
          </cell>
          <cell r="R30">
            <v>396297.42999000003</v>
          </cell>
          <cell r="S30">
            <v>-1313304.41285</v>
          </cell>
          <cell r="U30">
            <v>654420.602</v>
          </cell>
          <cell r="V30">
            <v>1553845.9937200001</v>
          </cell>
          <cell r="W30">
            <v>1836317.34816</v>
          </cell>
          <cell r="X30">
            <v>8469952.524699999</v>
          </cell>
          <cell r="Y30">
            <v>2079630.93147</v>
          </cell>
          <cell r="Z30">
            <v>677251.41433</v>
          </cell>
          <cell r="AA30">
            <v>365561.77275999996</v>
          </cell>
          <cell r="AB30">
            <v>2497781.46808</v>
          </cell>
          <cell r="AC30">
            <v>974392.0961699999</v>
          </cell>
          <cell r="AD30">
            <v>6522913.50653</v>
          </cell>
          <cell r="AE30">
            <v>2630332.26915</v>
          </cell>
          <cell r="AF30">
            <v>-237656.48698</v>
          </cell>
          <cell r="AH30">
            <v>0</v>
          </cell>
          <cell r="AI30">
            <v>56325</v>
          </cell>
          <cell r="AJ30">
            <v>316181.48185000004</v>
          </cell>
          <cell r="AK30">
            <v>684844.07388</v>
          </cell>
          <cell r="AL30">
            <v>1320450.3548299999</v>
          </cell>
          <cell r="AM30">
            <v>2225123.911</v>
          </cell>
          <cell r="AN30">
            <v>2543106.30393</v>
          </cell>
          <cell r="AO30">
            <v>2630780.31964</v>
          </cell>
          <cell r="AP30">
            <v>2408645.12776</v>
          </cell>
          <cell r="AQ30">
            <v>2344288.30907</v>
          </cell>
          <cell r="AR30">
            <v>3984422.70435</v>
          </cell>
          <cell r="AS30">
            <v>9286028.70254</v>
          </cell>
          <cell r="AU30">
            <v>0</v>
          </cell>
          <cell r="AV30">
            <v>56250</v>
          </cell>
          <cell r="AW30">
            <v>316256.48185000004</v>
          </cell>
          <cell r="AX30">
            <v>680362.07388</v>
          </cell>
          <cell r="AY30">
            <v>1320450.3548299999</v>
          </cell>
          <cell r="AZ30">
            <v>2195559.911</v>
          </cell>
          <cell r="BA30">
            <v>2561806.30393</v>
          </cell>
          <cell r="BB30">
            <v>2641644.31964</v>
          </cell>
          <cell r="BC30">
            <v>2411753.0407600002</v>
          </cell>
          <cell r="BD30">
            <v>2342479.69607</v>
          </cell>
          <cell r="BE30">
            <v>3984537.40435</v>
          </cell>
          <cell r="BF30">
            <v>8982480.59203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1578772.8289299998</v>
          </cell>
          <cell r="E8">
            <v>60955.58</v>
          </cell>
          <cell r="F8">
            <v>809913.908</v>
          </cell>
          <cell r="G8">
            <v>204590.77503999998</v>
          </cell>
          <cell r="H8">
            <v>495359.45989</v>
          </cell>
          <cell r="I8">
            <v>1129.314</v>
          </cell>
          <cell r="J8">
            <v>1016.505</v>
          </cell>
          <cell r="K8">
            <v>3333.333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60955.58</v>
          </cell>
          <cell r="S8">
            <v>809913.908</v>
          </cell>
          <cell r="T8">
            <v>204590.77503999998</v>
          </cell>
          <cell r="U8">
            <v>495359.45989</v>
          </cell>
          <cell r="V8">
            <v>1129.314</v>
          </cell>
          <cell r="W8">
            <v>1016.505</v>
          </cell>
          <cell r="X8">
            <v>3333.333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105388.78008</v>
          </cell>
          <cell r="E8">
            <v>105388.76090000001</v>
          </cell>
          <cell r="F8">
            <v>-0.0003</v>
          </cell>
          <cell r="G8">
            <v>0.01918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9"/>
  <sheetViews>
    <sheetView showGridLines="0" showZero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" sqref="D10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4" width="12.57421875" style="10" hidden="1" customWidth="1"/>
    <col min="15" max="15" width="11.140625" style="10" hidden="1" customWidth="1"/>
    <col min="16" max="16" width="12.00390625" style="10" hidden="1" customWidth="1"/>
    <col min="17" max="18" width="12.57421875" style="10" hidden="1" customWidth="1"/>
    <col min="19" max="19" width="12.57421875" style="10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7" width="12.57421875" style="10" hidden="1" customWidth="1"/>
    <col min="28" max="29" width="11.8515625" style="10" hidden="1" customWidth="1"/>
    <col min="30" max="31" width="12.57421875" style="10" hidden="1" customWidth="1"/>
    <col min="32" max="32" width="12.57421875" style="10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40" width="12.57421875" style="10" hidden="1" customWidth="1"/>
    <col min="41" max="41" width="11.8515625" style="10" hidden="1" customWidth="1"/>
    <col min="42" max="44" width="12.57421875" style="10" hidden="1" customWidth="1"/>
    <col min="45" max="45" width="12.57421875" style="10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7" width="12.57421875" style="10" hidden="1" customWidth="1"/>
    <col min="58" max="58" width="12.00390625" style="10" customWidth="1"/>
    <col min="59" max="59" width="13.710937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13" t="s">
        <v>120</v>
      </c>
      <c r="BG1" s="114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15" t="s">
        <v>70</v>
      </c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6"/>
      <c r="BF2" s="117" t="s">
        <v>81</v>
      </c>
      <c r="BG2" s="118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19"/>
      <c r="BG3" s="120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21" t="s">
        <v>61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2"/>
      <c r="BF4" s="123" t="s">
        <v>126</v>
      </c>
      <c r="BG4" s="124"/>
    </row>
    <row r="5" spans="1:59" s="13" customFormat="1" ht="13.5" thickBot="1">
      <c r="A5" s="44" t="s">
        <v>71</v>
      </c>
      <c r="B5" s="45"/>
      <c r="C5" s="46"/>
      <c r="D5" s="125" t="s">
        <v>76</v>
      </c>
      <c r="E5" s="126"/>
      <c r="F5" s="126"/>
      <c r="G5" s="127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10"/>
      <c r="Z5" s="110"/>
      <c r="AA5" s="110"/>
      <c r="AB5" s="110"/>
      <c r="AC5" s="110"/>
      <c r="AD5" s="110"/>
      <c r="AE5" s="110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11" t="s">
        <v>0</v>
      </c>
      <c r="BG5" s="112"/>
    </row>
    <row r="6" spans="1:59" s="13" customFormat="1" ht="20.2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+D8+D16+D21</f>
        <v>435000</v>
      </c>
      <c r="E7" s="71">
        <f t="shared" si="0"/>
        <v>141050.237</v>
      </c>
      <c r="F7" s="71">
        <f t="shared" si="0"/>
        <v>141050.237</v>
      </c>
      <c r="G7" s="71">
        <f t="shared" si="0"/>
        <v>435000</v>
      </c>
      <c r="H7" s="71">
        <f t="shared" si="0"/>
        <v>12498</v>
      </c>
      <c r="I7" s="71">
        <f t="shared" si="0"/>
        <v>50.8</v>
      </c>
      <c r="J7" s="71">
        <f t="shared" si="0"/>
        <v>361.44</v>
      </c>
      <c r="K7" s="71">
        <f t="shared" si="0"/>
        <v>0</v>
      </c>
      <c r="L7" s="71">
        <f t="shared" si="0"/>
        <v>0</v>
      </c>
      <c r="M7" s="71">
        <f t="shared" si="0"/>
        <v>-3</v>
      </c>
      <c r="N7" s="71">
        <f t="shared" si="0"/>
        <v>0</v>
      </c>
      <c r="O7" s="71">
        <f t="shared" si="0"/>
        <v>0</v>
      </c>
      <c r="P7" s="71">
        <f t="shared" si="0"/>
        <v>-0.612</v>
      </c>
      <c r="Q7" s="71">
        <f t="shared" si="0"/>
        <v>104450.237</v>
      </c>
      <c r="R7" s="71">
        <f t="shared" si="0"/>
        <v>0</v>
      </c>
      <c r="S7" s="71">
        <f t="shared" si="0"/>
        <v>56570.297119999996</v>
      </c>
      <c r="T7" s="71">
        <f t="shared" si="0"/>
        <v>173927.16212</v>
      </c>
      <c r="U7" s="71">
        <f t="shared" si="0"/>
        <v>12498</v>
      </c>
      <c r="V7" s="71">
        <f t="shared" si="0"/>
        <v>0.8</v>
      </c>
      <c r="W7" s="71">
        <f t="shared" si="0"/>
        <v>47</v>
      </c>
      <c r="X7" s="71">
        <f t="shared" si="0"/>
        <v>36.144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-0.612</v>
      </c>
      <c r="AD7" s="71">
        <f t="shared" si="0"/>
        <v>104450.237</v>
      </c>
      <c r="AE7" s="71">
        <f t="shared" si="0"/>
        <v>0</v>
      </c>
      <c r="AF7" s="71">
        <f t="shared" si="0"/>
        <v>56895.59312</v>
      </c>
      <c r="AG7" s="71">
        <f t="shared" si="0"/>
        <v>173927.16212</v>
      </c>
      <c r="AH7" s="71">
        <f t="shared" si="0"/>
        <v>11121.52877</v>
      </c>
      <c r="AI7" s="71">
        <f t="shared" si="0"/>
        <v>0</v>
      </c>
      <c r="AJ7" s="71">
        <f aca="true" t="shared" si="1" ref="AJ7:BG7">+AJ8+AJ16+AJ21</f>
        <v>49.54868</v>
      </c>
      <c r="AK7" s="71">
        <f t="shared" si="1"/>
        <v>36.144</v>
      </c>
      <c r="AL7" s="71">
        <f t="shared" si="1"/>
        <v>97.44152</v>
      </c>
      <c r="AM7" s="71">
        <f t="shared" si="1"/>
        <v>0</v>
      </c>
      <c r="AN7" s="71">
        <f t="shared" si="1"/>
        <v>0.03735</v>
      </c>
      <c r="AO7" s="71">
        <f t="shared" si="1"/>
        <v>0</v>
      </c>
      <c r="AP7" s="71">
        <f t="shared" si="1"/>
        <v>376.0848</v>
      </c>
      <c r="AQ7" s="71">
        <f t="shared" si="1"/>
        <v>104450.237</v>
      </c>
      <c r="AR7" s="71">
        <f t="shared" si="1"/>
        <v>0</v>
      </c>
      <c r="AS7" s="71">
        <f t="shared" si="1"/>
        <v>57796.14</v>
      </c>
      <c r="AT7" s="71">
        <f t="shared" si="1"/>
        <v>173927.16212</v>
      </c>
      <c r="AU7" s="71">
        <f t="shared" si="1"/>
        <v>11121.52877</v>
      </c>
      <c r="AV7" s="71">
        <f t="shared" si="1"/>
        <v>0</v>
      </c>
      <c r="AW7" s="71">
        <f t="shared" si="1"/>
        <v>49.54868</v>
      </c>
      <c r="AX7" s="71">
        <f t="shared" si="1"/>
        <v>36.144</v>
      </c>
      <c r="AY7" s="71">
        <f t="shared" si="1"/>
        <v>97.44152</v>
      </c>
      <c r="AZ7" s="71">
        <f t="shared" si="1"/>
        <v>0</v>
      </c>
      <c r="BA7" s="71">
        <f t="shared" si="1"/>
        <v>0.03735</v>
      </c>
      <c r="BB7" s="71">
        <f t="shared" si="1"/>
        <v>0</v>
      </c>
      <c r="BC7" s="71">
        <f t="shared" si="1"/>
        <v>376.0848</v>
      </c>
      <c r="BD7" s="71">
        <f t="shared" si="1"/>
        <v>104450.237</v>
      </c>
      <c r="BE7" s="71">
        <f t="shared" si="1"/>
        <v>0</v>
      </c>
      <c r="BF7" s="71">
        <f t="shared" si="1"/>
        <v>57796.14</v>
      </c>
      <c r="BG7" s="71">
        <f t="shared" si="1"/>
        <v>173927.16212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150000</v>
      </c>
      <c r="E8" s="71">
        <f aca="true" t="shared" si="2" ref="E8:BG9">+E9</f>
        <v>60000</v>
      </c>
      <c r="F8" s="71">
        <f t="shared" si="2"/>
        <v>60000</v>
      </c>
      <c r="G8" s="71">
        <f t="shared" si="2"/>
        <v>150000</v>
      </c>
      <c r="H8" s="71">
        <f t="shared" si="2"/>
        <v>2000</v>
      </c>
      <c r="I8" s="71">
        <f t="shared" si="2"/>
        <v>0.8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-0.612</v>
      </c>
      <c r="Q8" s="71">
        <f t="shared" si="2"/>
        <v>0</v>
      </c>
      <c r="R8" s="71">
        <f t="shared" si="2"/>
        <v>0</v>
      </c>
      <c r="S8" s="71">
        <f t="shared" si="2"/>
        <v>56895.59312</v>
      </c>
      <c r="T8" s="71">
        <f t="shared" si="2"/>
        <v>58895.78112</v>
      </c>
      <c r="U8" s="71">
        <f t="shared" si="2"/>
        <v>2000</v>
      </c>
      <c r="V8" s="71">
        <f t="shared" si="2"/>
        <v>0.8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-0.612</v>
      </c>
      <c r="AD8" s="71">
        <f t="shared" si="2"/>
        <v>0</v>
      </c>
      <c r="AE8" s="71">
        <f t="shared" si="2"/>
        <v>0</v>
      </c>
      <c r="AF8" s="71">
        <f t="shared" si="2"/>
        <v>56895.59312</v>
      </c>
      <c r="AG8" s="71">
        <f t="shared" si="2"/>
        <v>58895.78112</v>
      </c>
      <c r="AH8" s="71">
        <f t="shared" si="2"/>
        <v>623.52877</v>
      </c>
      <c r="AI8" s="71">
        <f t="shared" si="2"/>
        <v>0</v>
      </c>
      <c r="AJ8" s="71">
        <f t="shared" si="2"/>
        <v>2.54868</v>
      </c>
      <c r="AK8" s="71">
        <f t="shared" si="2"/>
        <v>0</v>
      </c>
      <c r="AL8" s="71">
        <f t="shared" si="2"/>
        <v>97.44152</v>
      </c>
      <c r="AM8" s="71">
        <f t="shared" si="2"/>
        <v>0</v>
      </c>
      <c r="AN8" s="71">
        <f t="shared" si="2"/>
        <v>0.03735</v>
      </c>
      <c r="AO8" s="71">
        <f t="shared" si="2"/>
        <v>0</v>
      </c>
      <c r="AP8" s="71">
        <f t="shared" si="2"/>
        <v>376.0848</v>
      </c>
      <c r="AQ8" s="71">
        <f t="shared" si="2"/>
        <v>0</v>
      </c>
      <c r="AR8" s="71">
        <f t="shared" si="2"/>
        <v>0</v>
      </c>
      <c r="AS8" s="71">
        <f t="shared" si="2"/>
        <v>57796.14</v>
      </c>
      <c r="AT8" s="71">
        <f t="shared" si="2"/>
        <v>58895.78112</v>
      </c>
      <c r="AU8" s="71">
        <f t="shared" si="2"/>
        <v>623.52877</v>
      </c>
      <c r="AV8" s="71">
        <f t="shared" si="2"/>
        <v>0</v>
      </c>
      <c r="AW8" s="71">
        <f t="shared" si="2"/>
        <v>2.54868</v>
      </c>
      <c r="AX8" s="71">
        <f t="shared" si="2"/>
        <v>0</v>
      </c>
      <c r="AY8" s="71">
        <f t="shared" si="2"/>
        <v>97.44152</v>
      </c>
      <c r="AZ8" s="71">
        <f t="shared" si="2"/>
        <v>0</v>
      </c>
      <c r="BA8" s="71">
        <f t="shared" si="2"/>
        <v>0.03735</v>
      </c>
      <c r="BB8" s="71">
        <f t="shared" si="2"/>
        <v>0</v>
      </c>
      <c r="BC8" s="71">
        <f t="shared" si="2"/>
        <v>376.0848</v>
      </c>
      <c r="BD8" s="71">
        <f t="shared" si="2"/>
        <v>0</v>
      </c>
      <c r="BE8" s="71">
        <f t="shared" si="2"/>
        <v>0</v>
      </c>
      <c r="BF8" s="71">
        <f t="shared" si="2"/>
        <v>57796.14</v>
      </c>
      <c r="BG8" s="71">
        <f t="shared" si="2"/>
        <v>58895.78112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150000</v>
      </c>
      <c r="E9" s="73">
        <f t="shared" si="2"/>
        <v>60000</v>
      </c>
      <c r="F9" s="73">
        <f t="shared" si="2"/>
        <v>60000</v>
      </c>
      <c r="G9" s="73">
        <f t="shared" si="2"/>
        <v>150000</v>
      </c>
      <c r="H9" s="73">
        <f t="shared" si="2"/>
        <v>2000</v>
      </c>
      <c r="I9" s="73">
        <f t="shared" si="2"/>
        <v>0.8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-0.612</v>
      </c>
      <c r="Q9" s="73">
        <f t="shared" si="2"/>
        <v>0</v>
      </c>
      <c r="R9" s="73">
        <f t="shared" si="2"/>
        <v>0</v>
      </c>
      <c r="S9" s="73">
        <f t="shared" si="2"/>
        <v>56895.59312</v>
      </c>
      <c r="T9" s="73">
        <f t="shared" si="2"/>
        <v>58895.78112</v>
      </c>
      <c r="U9" s="73">
        <f t="shared" si="2"/>
        <v>2000</v>
      </c>
      <c r="V9" s="73">
        <f t="shared" si="2"/>
        <v>0.8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-0.612</v>
      </c>
      <c r="AD9" s="73">
        <f t="shared" si="2"/>
        <v>0</v>
      </c>
      <c r="AE9" s="73">
        <f t="shared" si="2"/>
        <v>0</v>
      </c>
      <c r="AF9" s="73">
        <f t="shared" si="2"/>
        <v>56895.59312</v>
      </c>
      <c r="AG9" s="73">
        <f t="shared" si="2"/>
        <v>58895.78112</v>
      </c>
      <c r="AH9" s="73">
        <f t="shared" si="2"/>
        <v>623.52877</v>
      </c>
      <c r="AI9" s="73">
        <f t="shared" si="2"/>
        <v>0</v>
      </c>
      <c r="AJ9" s="73">
        <f t="shared" si="2"/>
        <v>2.54868</v>
      </c>
      <c r="AK9" s="73">
        <f t="shared" si="2"/>
        <v>0</v>
      </c>
      <c r="AL9" s="73">
        <f t="shared" si="2"/>
        <v>97.44152</v>
      </c>
      <c r="AM9" s="73">
        <f t="shared" si="2"/>
        <v>0</v>
      </c>
      <c r="AN9" s="73">
        <f t="shared" si="2"/>
        <v>0.03735</v>
      </c>
      <c r="AO9" s="73">
        <f t="shared" si="2"/>
        <v>0</v>
      </c>
      <c r="AP9" s="73">
        <f t="shared" si="2"/>
        <v>376.0848</v>
      </c>
      <c r="AQ9" s="73">
        <f t="shared" si="2"/>
        <v>0</v>
      </c>
      <c r="AR9" s="73">
        <f t="shared" si="2"/>
        <v>0</v>
      </c>
      <c r="AS9" s="73">
        <f t="shared" si="2"/>
        <v>57796.14</v>
      </c>
      <c r="AT9" s="73">
        <f t="shared" si="2"/>
        <v>58895.78112</v>
      </c>
      <c r="AU9" s="73">
        <f t="shared" si="2"/>
        <v>623.52877</v>
      </c>
      <c r="AV9" s="73">
        <f t="shared" si="2"/>
        <v>0</v>
      </c>
      <c r="AW9" s="73">
        <f t="shared" si="2"/>
        <v>2.54868</v>
      </c>
      <c r="AX9" s="73">
        <f t="shared" si="2"/>
        <v>0</v>
      </c>
      <c r="AY9" s="73">
        <f t="shared" si="2"/>
        <v>97.44152</v>
      </c>
      <c r="AZ9" s="73">
        <f t="shared" si="2"/>
        <v>0</v>
      </c>
      <c r="BA9" s="73">
        <f t="shared" si="2"/>
        <v>0.03735</v>
      </c>
      <c r="BB9" s="73">
        <f t="shared" si="2"/>
        <v>0</v>
      </c>
      <c r="BC9" s="73">
        <f t="shared" si="2"/>
        <v>376.0848</v>
      </c>
      <c r="BD9" s="73">
        <f t="shared" si="2"/>
        <v>0</v>
      </c>
      <c r="BE9" s="73">
        <f t="shared" si="2"/>
        <v>0</v>
      </c>
      <c r="BF9" s="73">
        <f t="shared" si="2"/>
        <v>57796.14</v>
      </c>
      <c r="BG9" s="73">
        <f t="shared" si="2"/>
        <v>58895.78112</v>
      </c>
      <c r="BH9" s="13"/>
      <c r="BI9" s="13"/>
    </row>
    <row r="10" spans="1:61" s="14" customFormat="1" ht="9.75">
      <c r="A10" s="65" t="s">
        <v>86</v>
      </c>
      <c r="B10" s="66"/>
      <c r="C10" s="65" t="s">
        <v>87</v>
      </c>
      <c r="D10" s="65">
        <f>SUM(D11,D14)</f>
        <v>150000</v>
      </c>
      <c r="E10" s="65">
        <f aca="true" t="shared" si="3" ref="E10:BG10">SUM(E11,E14)</f>
        <v>60000</v>
      </c>
      <c r="F10" s="65">
        <f t="shared" si="3"/>
        <v>60000</v>
      </c>
      <c r="G10" s="65">
        <f t="shared" si="3"/>
        <v>150000</v>
      </c>
      <c r="H10" s="65">
        <f t="shared" si="3"/>
        <v>2000</v>
      </c>
      <c r="I10" s="65">
        <f t="shared" si="3"/>
        <v>0.8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-0.612</v>
      </c>
      <c r="Q10" s="65">
        <f t="shared" si="3"/>
        <v>0</v>
      </c>
      <c r="R10" s="65">
        <f t="shared" si="3"/>
        <v>0</v>
      </c>
      <c r="S10" s="65">
        <f t="shared" si="3"/>
        <v>56895.59312</v>
      </c>
      <c r="T10" s="65">
        <f t="shared" si="3"/>
        <v>58895.78112</v>
      </c>
      <c r="U10" s="65">
        <f t="shared" si="3"/>
        <v>2000</v>
      </c>
      <c r="V10" s="65">
        <f t="shared" si="3"/>
        <v>0.8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0</v>
      </c>
      <c r="AC10" s="65">
        <f t="shared" si="3"/>
        <v>-0.612</v>
      </c>
      <c r="AD10" s="65">
        <f t="shared" si="3"/>
        <v>0</v>
      </c>
      <c r="AE10" s="65">
        <f t="shared" si="3"/>
        <v>0</v>
      </c>
      <c r="AF10" s="65">
        <f t="shared" si="3"/>
        <v>56895.59312</v>
      </c>
      <c r="AG10" s="65">
        <f t="shared" si="3"/>
        <v>58895.78112</v>
      </c>
      <c r="AH10" s="65">
        <f t="shared" si="3"/>
        <v>623.52877</v>
      </c>
      <c r="AI10" s="65">
        <f t="shared" si="3"/>
        <v>0</v>
      </c>
      <c r="AJ10" s="65">
        <f t="shared" si="3"/>
        <v>2.54868</v>
      </c>
      <c r="AK10" s="65">
        <f t="shared" si="3"/>
        <v>0</v>
      </c>
      <c r="AL10" s="65">
        <f t="shared" si="3"/>
        <v>97.44152</v>
      </c>
      <c r="AM10" s="65">
        <f t="shared" si="3"/>
        <v>0</v>
      </c>
      <c r="AN10" s="65">
        <f t="shared" si="3"/>
        <v>0.03735</v>
      </c>
      <c r="AO10" s="65">
        <f t="shared" si="3"/>
        <v>0</v>
      </c>
      <c r="AP10" s="65">
        <f t="shared" si="3"/>
        <v>376.0848</v>
      </c>
      <c r="AQ10" s="65">
        <f t="shared" si="3"/>
        <v>0</v>
      </c>
      <c r="AR10" s="65">
        <f t="shared" si="3"/>
        <v>0</v>
      </c>
      <c r="AS10" s="65">
        <f t="shared" si="3"/>
        <v>57796.14</v>
      </c>
      <c r="AT10" s="65">
        <f t="shared" si="3"/>
        <v>58895.78112</v>
      </c>
      <c r="AU10" s="65">
        <f t="shared" si="3"/>
        <v>623.52877</v>
      </c>
      <c r="AV10" s="65">
        <f t="shared" si="3"/>
        <v>0</v>
      </c>
      <c r="AW10" s="65">
        <f t="shared" si="3"/>
        <v>2.54868</v>
      </c>
      <c r="AX10" s="65">
        <f t="shared" si="3"/>
        <v>0</v>
      </c>
      <c r="AY10" s="65">
        <f t="shared" si="3"/>
        <v>97.44152</v>
      </c>
      <c r="AZ10" s="65">
        <f t="shared" si="3"/>
        <v>0</v>
      </c>
      <c r="BA10" s="65">
        <f t="shared" si="3"/>
        <v>0.03735</v>
      </c>
      <c r="BB10" s="65">
        <f t="shared" si="3"/>
        <v>0</v>
      </c>
      <c r="BC10" s="65">
        <f t="shared" si="3"/>
        <v>376.0848</v>
      </c>
      <c r="BD10" s="65">
        <f t="shared" si="3"/>
        <v>0</v>
      </c>
      <c r="BE10" s="65">
        <f t="shared" si="3"/>
        <v>0</v>
      </c>
      <c r="BF10" s="65">
        <f t="shared" si="3"/>
        <v>57796.14</v>
      </c>
      <c r="BG10" s="65">
        <f t="shared" si="3"/>
        <v>58895.78112</v>
      </c>
      <c r="BH10" s="13"/>
      <c r="BI10" s="13"/>
    </row>
    <row r="11" spans="1:59" s="13" customFormat="1" ht="30">
      <c r="A11" s="98" t="s">
        <v>88</v>
      </c>
      <c r="B11" s="96"/>
      <c r="C11" s="97" t="s">
        <v>89</v>
      </c>
      <c r="D11" s="98">
        <f>+D12+D13</f>
        <v>146000</v>
      </c>
      <c r="E11" s="98">
        <f aca="true" t="shared" si="4" ref="E11:BG11">+E12+E13</f>
        <v>60000</v>
      </c>
      <c r="F11" s="98">
        <f t="shared" si="4"/>
        <v>58000.8</v>
      </c>
      <c r="G11" s="98">
        <f t="shared" si="4"/>
        <v>147999.2</v>
      </c>
      <c r="H11" s="98">
        <f t="shared" si="4"/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0</v>
      </c>
      <c r="P11" s="98">
        <f t="shared" si="4"/>
        <v>0</v>
      </c>
      <c r="Q11" s="98">
        <f t="shared" si="4"/>
        <v>0</v>
      </c>
      <c r="R11" s="98">
        <f t="shared" si="4"/>
        <v>0</v>
      </c>
      <c r="S11" s="98">
        <f t="shared" si="4"/>
        <v>57796.14</v>
      </c>
      <c r="T11" s="98">
        <f t="shared" si="4"/>
        <v>57796.14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0</v>
      </c>
      <c r="AC11" s="98">
        <f t="shared" si="4"/>
        <v>0</v>
      </c>
      <c r="AD11" s="98">
        <f t="shared" si="4"/>
        <v>0</v>
      </c>
      <c r="AE11" s="98">
        <f t="shared" si="4"/>
        <v>0</v>
      </c>
      <c r="AF11" s="98">
        <f t="shared" si="4"/>
        <v>57796.14</v>
      </c>
      <c r="AG11" s="98">
        <f t="shared" si="4"/>
        <v>57796.14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0</v>
      </c>
      <c r="AP11" s="98">
        <f t="shared" si="4"/>
        <v>0</v>
      </c>
      <c r="AQ11" s="98">
        <f t="shared" si="4"/>
        <v>0</v>
      </c>
      <c r="AR11" s="98">
        <f t="shared" si="4"/>
        <v>0</v>
      </c>
      <c r="AS11" s="98">
        <f t="shared" si="4"/>
        <v>57796.14</v>
      </c>
      <c r="AT11" s="98">
        <f t="shared" si="4"/>
        <v>57796.14</v>
      </c>
      <c r="AU11" s="98">
        <f t="shared" si="4"/>
        <v>0</v>
      </c>
      <c r="AV11" s="98">
        <f t="shared" si="4"/>
        <v>0</v>
      </c>
      <c r="AW11" s="98">
        <f t="shared" si="4"/>
        <v>0</v>
      </c>
      <c r="AX11" s="98">
        <f t="shared" si="4"/>
        <v>0</v>
      </c>
      <c r="AY11" s="98">
        <f t="shared" si="4"/>
        <v>0</v>
      </c>
      <c r="AZ11" s="98">
        <f t="shared" si="4"/>
        <v>0</v>
      </c>
      <c r="BA11" s="98">
        <f t="shared" si="4"/>
        <v>0</v>
      </c>
      <c r="BB11" s="98">
        <f t="shared" si="4"/>
        <v>0</v>
      </c>
      <c r="BC11" s="98">
        <f t="shared" si="4"/>
        <v>0</v>
      </c>
      <c r="BD11" s="98">
        <f t="shared" si="4"/>
        <v>0</v>
      </c>
      <c r="BE11" s="98">
        <f t="shared" si="4"/>
        <v>0</v>
      </c>
      <c r="BF11" s="98">
        <f t="shared" si="4"/>
        <v>57796.14</v>
      </c>
      <c r="BG11" s="98">
        <f t="shared" si="4"/>
        <v>57796.14</v>
      </c>
    </row>
    <row r="12" spans="1:59" s="13" customFormat="1" ht="20.25">
      <c r="A12" s="15" t="s">
        <v>123</v>
      </c>
      <c r="B12" s="16" t="s">
        <v>63</v>
      </c>
      <c r="C12" s="108" t="s">
        <v>122</v>
      </c>
      <c r="D12" s="15">
        <v>146000</v>
      </c>
      <c r="E12" s="79">
        <f>+'[1]Informe_Fondane'!E12</f>
        <v>0</v>
      </c>
      <c r="F12" s="79">
        <f>+'[1]Informe_Fondane'!F12</f>
        <v>58000.8</v>
      </c>
      <c r="G12" s="79">
        <f>+D12+E12-F12</f>
        <v>87999.2</v>
      </c>
      <c r="H12" s="79">
        <f>+'[1]Informe_Fondane'!H12</f>
        <v>0</v>
      </c>
      <c r="I12" s="79">
        <f>+'[1]Informe_Fondane'!I12</f>
        <v>0</v>
      </c>
      <c r="J12" s="79">
        <f>+'[1]Informe_Fondane'!J12</f>
        <v>0</v>
      </c>
      <c r="K12" s="79">
        <f>+'[1]Informe_Fondane'!K12</f>
        <v>0</v>
      </c>
      <c r="L12" s="79">
        <f>+'[1]Informe_Fondane'!L12</f>
        <v>0</v>
      </c>
      <c r="M12" s="79">
        <f>+'[1]Informe_Fondane'!M12</f>
        <v>0</v>
      </c>
      <c r="N12" s="79">
        <f>+'[1]Informe_Fondane'!N12</f>
        <v>0</v>
      </c>
      <c r="O12" s="79">
        <f>+'[1]Informe_Fondane'!O12</f>
        <v>0</v>
      </c>
      <c r="P12" s="79">
        <f>+'[1]Informe_Fondane'!P12</f>
        <v>0</v>
      </c>
      <c r="Q12" s="79">
        <f>+'[1]Informe_Fondane'!Q12</f>
        <v>0</v>
      </c>
      <c r="R12" s="79">
        <f>+'[1]Informe_Fondane'!R12</f>
        <v>0</v>
      </c>
      <c r="S12" s="79">
        <f>+'[1]Informe_Fondane'!S12</f>
        <v>0</v>
      </c>
      <c r="T12" s="79">
        <f>SUM(H12:S12)</f>
        <v>0</v>
      </c>
      <c r="U12" s="79">
        <f>+'[1]Informe_Fondane'!U12</f>
        <v>0</v>
      </c>
      <c r="V12" s="79">
        <f>+'[1]Informe_Fondane'!V12</f>
        <v>0</v>
      </c>
      <c r="W12" s="79">
        <f>+'[1]Informe_Fondane'!W12</f>
        <v>0</v>
      </c>
      <c r="X12" s="79">
        <f>+'[1]Informe_Fondane'!X12</f>
        <v>0</v>
      </c>
      <c r="Y12" s="79">
        <f>+'[1]Informe_Fondane'!Y12</f>
        <v>0</v>
      </c>
      <c r="Z12" s="79">
        <f>+'[1]Informe_Fondane'!Z12</f>
        <v>0</v>
      </c>
      <c r="AA12" s="79">
        <f>+'[1]Informe_Fondane'!AA12</f>
        <v>0</v>
      </c>
      <c r="AB12" s="79">
        <f>+'[1]Informe_Fondane'!AB12</f>
        <v>0</v>
      </c>
      <c r="AC12" s="79">
        <f>+'[1]Informe_Fondane'!AC12</f>
        <v>0</v>
      </c>
      <c r="AD12" s="79">
        <f>+'[1]Informe_Fondane'!AD12</f>
        <v>0</v>
      </c>
      <c r="AE12" s="79">
        <f>+'[1]Informe_Fondane'!AE12</f>
        <v>0</v>
      </c>
      <c r="AF12" s="79">
        <f>+'[1]Informe_Fondane'!AF12</f>
        <v>0</v>
      </c>
      <c r="AG12" s="79">
        <f>SUM(U12:AF12)</f>
        <v>0</v>
      </c>
      <c r="AH12" s="79">
        <f>+'[1]Informe_Fondane'!AH12</f>
        <v>0</v>
      </c>
      <c r="AI12" s="79">
        <f>+'[1]Informe_Fondane'!AI12</f>
        <v>0</v>
      </c>
      <c r="AJ12" s="79">
        <f>+'[1]Informe_Fondane'!AJ12</f>
        <v>0</v>
      </c>
      <c r="AK12" s="79">
        <f>+'[1]Informe_Fondane'!AK12</f>
        <v>0</v>
      </c>
      <c r="AL12" s="79">
        <f>+'[1]Informe_Fondane'!AL12</f>
        <v>0</v>
      </c>
      <c r="AM12" s="79">
        <f>+'[1]Informe_Fondane'!AM12</f>
        <v>0</v>
      </c>
      <c r="AN12" s="79">
        <f>+'[1]Informe_Fondane'!AN12</f>
        <v>0</v>
      </c>
      <c r="AO12" s="79">
        <f>+'[1]Informe_Fondane'!AO12</f>
        <v>0</v>
      </c>
      <c r="AP12" s="79">
        <f>+'[1]Informe_Fondane'!AP12</f>
        <v>0</v>
      </c>
      <c r="AQ12" s="79">
        <f>+'[1]Informe_Fondane'!AQ12</f>
        <v>0</v>
      </c>
      <c r="AR12" s="79">
        <f>+'[1]Informe_Fondane'!AR12</f>
        <v>0</v>
      </c>
      <c r="AS12" s="79">
        <f>+'[1]Informe_Fondane'!AS12</f>
        <v>0</v>
      </c>
      <c r="AT12" s="15">
        <f>SUM(AH12:AS12)</f>
        <v>0</v>
      </c>
      <c r="AU12" s="79">
        <f>+'[1]Informe_Fondane'!AU12</f>
        <v>0</v>
      </c>
      <c r="AV12" s="79">
        <f>+'[1]Informe_Fondane'!AV12</f>
        <v>0</v>
      </c>
      <c r="AW12" s="79">
        <f>+'[1]Informe_Fondane'!AW12</f>
        <v>0</v>
      </c>
      <c r="AX12" s="79">
        <f>+'[1]Informe_Fondane'!AX12</f>
        <v>0</v>
      </c>
      <c r="AY12" s="79">
        <f>+'[1]Informe_Fondane'!AY12</f>
        <v>0</v>
      </c>
      <c r="AZ12" s="79">
        <f>+'[1]Informe_Fondane'!AZ12</f>
        <v>0</v>
      </c>
      <c r="BA12" s="79">
        <f>+'[1]Informe_Fondane'!BA12</f>
        <v>0</v>
      </c>
      <c r="BB12" s="79">
        <f>+'[1]Informe_Fondane'!BB12</f>
        <v>0</v>
      </c>
      <c r="BC12" s="79">
        <f>+'[1]Informe_Fondane'!BC12</f>
        <v>0</v>
      </c>
      <c r="BD12" s="79">
        <f>+'[1]Informe_Fondane'!BD12</f>
        <v>0</v>
      </c>
      <c r="BE12" s="79">
        <f>+'[1]Informe_Fondane'!BE12</f>
        <v>0</v>
      </c>
      <c r="BF12" s="79">
        <f>+'[1]Informe_Fondane'!BF12</f>
        <v>0</v>
      </c>
      <c r="BG12" s="79">
        <f>SUM(AU12:BF12)</f>
        <v>0</v>
      </c>
    </row>
    <row r="13" spans="1:59" s="13" customFormat="1" ht="20.25">
      <c r="A13" s="75" t="s">
        <v>124</v>
      </c>
      <c r="B13" s="106">
        <v>20</v>
      </c>
      <c r="C13" s="107" t="s">
        <v>125</v>
      </c>
      <c r="D13" s="75"/>
      <c r="E13" s="79">
        <f>+'[1]Informe_Fondane'!E13</f>
        <v>60000</v>
      </c>
      <c r="F13" s="79">
        <f>+'[1]Informe_Fondane'!F13</f>
        <v>0</v>
      </c>
      <c r="G13" s="79">
        <f>+D13+E13-F13</f>
        <v>60000</v>
      </c>
      <c r="H13" s="79">
        <f>+'[1]Informe_Fondane'!H13</f>
        <v>0</v>
      </c>
      <c r="I13" s="79">
        <f>+'[1]Informe_Fondane'!I13</f>
        <v>0</v>
      </c>
      <c r="J13" s="79">
        <f>+'[1]Informe_Fondane'!J13</f>
        <v>0</v>
      </c>
      <c r="K13" s="79">
        <f>+'[1]Informe_Fondane'!K13</f>
        <v>0</v>
      </c>
      <c r="L13" s="79">
        <f>+'[1]Informe_Fondane'!L13</f>
        <v>0</v>
      </c>
      <c r="M13" s="79">
        <f>+'[1]Informe_Fondane'!M13</f>
        <v>0</v>
      </c>
      <c r="N13" s="79">
        <f>+'[1]Informe_Fondane'!N13</f>
        <v>0</v>
      </c>
      <c r="O13" s="79">
        <f>+'[1]Informe_Fondane'!O13</f>
        <v>0</v>
      </c>
      <c r="P13" s="79">
        <f>+'[1]Informe_Fondane'!P13</f>
        <v>0</v>
      </c>
      <c r="Q13" s="79">
        <f>+'[1]Informe_Fondane'!Q13</f>
        <v>0</v>
      </c>
      <c r="R13" s="79">
        <f>+'[1]Informe_Fondane'!R13</f>
        <v>0</v>
      </c>
      <c r="S13" s="79">
        <f>+'[1]Informe_Fondane'!S13</f>
        <v>57796.14</v>
      </c>
      <c r="T13" s="79">
        <f>SUM(H13:S13)</f>
        <v>57796.14</v>
      </c>
      <c r="U13" s="79">
        <f>+'[1]Informe_Fondane'!U13</f>
        <v>0</v>
      </c>
      <c r="V13" s="79">
        <f>+'[1]Informe_Fondane'!V13</f>
        <v>0</v>
      </c>
      <c r="W13" s="79">
        <f>+'[1]Informe_Fondane'!W13</f>
        <v>0</v>
      </c>
      <c r="X13" s="79">
        <f>+'[1]Informe_Fondane'!X13</f>
        <v>0</v>
      </c>
      <c r="Y13" s="79">
        <f>+'[1]Informe_Fondane'!Y13</f>
        <v>0</v>
      </c>
      <c r="Z13" s="79">
        <f>+'[1]Informe_Fondane'!Z13</f>
        <v>0</v>
      </c>
      <c r="AA13" s="79">
        <f>+'[1]Informe_Fondane'!AA13</f>
        <v>0</v>
      </c>
      <c r="AB13" s="79">
        <f>+'[1]Informe_Fondane'!AB13</f>
        <v>0</v>
      </c>
      <c r="AC13" s="79">
        <f>+'[1]Informe_Fondane'!AC13</f>
        <v>0</v>
      </c>
      <c r="AD13" s="79">
        <f>+'[1]Informe_Fondane'!AD13</f>
        <v>0</v>
      </c>
      <c r="AE13" s="79">
        <f>+'[1]Informe_Fondane'!AE13</f>
        <v>0</v>
      </c>
      <c r="AF13" s="79">
        <f>+'[1]Informe_Fondane'!AF13</f>
        <v>57796.14</v>
      </c>
      <c r="AG13" s="79">
        <f>SUM(U13:AF13)</f>
        <v>57796.14</v>
      </c>
      <c r="AH13" s="79">
        <f>+'[1]Informe_Fondane'!AH13</f>
        <v>0</v>
      </c>
      <c r="AI13" s="79">
        <f>+'[1]Informe_Fondane'!AI13</f>
        <v>0</v>
      </c>
      <c r="AJ13" s="79">
        <f>+'[1]Informe_Fondane'!AJ13</f>
        <v>0</v>
      </c>
      <c r="AK13" s="79">
        <f>+'[1]Informe_Fondane'!AK13</f>
        <v>0</v>
      </c>
      <c r="AL13" s="79">
        <f>+'[1]Informe_Fondane'!AL13</f>
        <v>0</v>
      </c>
      <c r="AM13" s="79">
        <f>+'[1]Informe_Fondane'!AM13</f>
        <v>0</v>
      </c>
      <c r="AN13" s="79">
        <f>+'[1]Informe_Fondane'!AN13</f>
        <v>0</v>
      </c>
      <c r="AO13" s="79">
        <f>+'[1]Informe_Fondane'!AO13</f>
        <v>0</v>
      </c>
      <c r="AP13" s="79">
        <f>+'[1]Informe_Fondane'!AP13</f>
        <v>0</v>
      </c>
      <c r="AQ13" s="79">
        <f>+'[1]Informe_Fondane'!AQ13</f>
        <v>0</v>
      </c>
      <c r="AR13" s="79">
        <f>+'[1]Informe_Fondane'!AR13</f>
        <v>0</v>
      </c>
      <c r="AS13" s="79">
        <f>+'[1]Informe_Fondane'!AS13</f>
        <v>57796.14</v>
      </c>
      <c r="AT13" s="75">
        <f>SUM(AH13:AS13)</f>
        <v>57796.14</v>
      </c>
      <c r="AU13" s="79">
        <f>+'[1]Informe_Fondane'!AU13</f>
        <v>0</v>
      </c>
      <c r="AV13" s="79">
        <f>+'[1]Informe_Fondane'!AV13</f>
        <v>0</v>
      </c>
      <c r="AW13" s="79">
        <f>+'[1]Informe_Fondane'!AW13</f>
        <v>0</v>
      </c>
      <c r="AX13" s="79">
        <f>+'[1]Informe_Fondane'!AX13</f>
        <v>0</v>
      </c>
      <c r="AY13" s="79">
        <f>+'[1]Informe_Fondane'!AY13</f>
        <v>0</v>
      </c>
      <c r="AZ13" s="79">
        <f>+'[1]Informe_Fondane'!AZ13</f>
        <v>0</v>
      </c>
      <c r="BA13" s="79">
        <f>+'[1]Informe_Fondane'!BA13</f>
        <v>0</v>
      </c>
      <c r="BB13" s="79">
        <f>+'[1]Informe_Fondane'!BB13</f>
        <v>0</v>
      </c>
      <c r="BC13" s="79">
        <f>+'[1]Informe_Fondane'!BC13</f>
        <v>0</v>
      </c>
      <c r="BD13" s="79">
        <f>+'[1]Informe_Fondane'!BD13</f>
        <v>0</v>
      </c>
      <c r="BE13" s="79">
        <f>+'[1]Informe_Fondane'!BE13</f>
        <v>0</v>
      </c>
      <c r="BF13" s="79">
        <f>+'[1]Informe_Fondane'!BF13</f>
        <v>57796.14</v>
      </c>
      <c r="BG13" s="79">
        <f>SUM(AU13:BF13)</f>
        <v>57796.14</v>
      </c>
    </row>
    <row r="14" spans="1:59" s="13" customFormat="1" ht="20.25">
      <c r="A14" s="98" t="s">
        <v>116</v>
      </c>
      <c r="B14" s="96"/>
      <c r="C14" s="97" t="s">
        <v>117</v>
      </c>
      <c r="D14" s="98">
        <f>+D15</f>
        <v>4000</v>
      </c>
      <c r="E14" s="98">
        <f>+E15</f>
        <v>0</v>
      </c>
      <c r="F14" s="98">
        <f aca="true" t="shared" si="5" ref="F14:BG14">+F15</f>
        <v>1999.2</v>
      </c>
      <c r="G14" s="98">
        <f t="shared" si="5"/>
        <v>2000.8</v>
      </c>
      <c r="H14" s="98">
        <f t="shared" si="5"/>
        <v>2000</v>
      </c>
      <c r="I14" s="98">
        <f t="shared" si="5"/>
        <v>0.8</v>
      </c>
      <c r="J14" s="98">
        <f t="shared" si="5"/>
        <v>0</v>
      </c>
      <c r="K14" s="98">
        <f t="shared" si="5"/>
        <v>0</v>
      </c>
      <c r="L14" s="98">
        <f t="shared" si="5"/>
        <v>0</v>
      </c>
      <c r="M14" s="98">
        <f t="shared" si="5"/>
        <v>0</v>
      </c>
      <c r="N14" s="98">
        <f t="shared" si="5"/>
        <v>0</v>
      </c>
      <c r="O14" s="98">
        <f t="shared" si="5"/>
        <v>0</v>
      </c>
      <c r="P14" s="98">
        <f t="shared" si="5"/>
        <v>-0.612</v>
      </c>
      <c r="Q14" s="98">
        <f t="shared" si="5"/>
        <v>0</v>
      </c>
      <c r="R14" s="98">
        <f t="shared" si="5"/>
        <v>0</v>
      </c>
      <c r="S14" s="98">
        <f t="shared" si="5"/>
        <v>-900.54688</v>
      </c>
      <c r="T14" s="98">
        <f t="shared" si="5"/>
        <v>1099.6411199999998</v>
      </c>
      <c r="U14" s="98">
        <f t="shared" si="5"/>
        <v>2000</v>
      </c>
      <c r="V14" s="98">
        <f t="shared" si="5"/>
        <v>0.8</v>
      </c>
      <c r="W14" s="98">
        <f t="shared" si="5"/>
        <v>0</v>
      </c>
      <c r="X14" s="98">
        <f t="shared" si="5"/>
        <v>0</v>
      </c>
      <c r="Y14" s="98">
        <f t="shared" si="5"/>
        <v>0</v>
      </c>
      <c r="Z14" s="98">
        <f t="shared" si="5"/>
        <v>0</v>
      </c>
      <c r="AA14" s="98">
        <f t="shared" si="5"/>
        <v>0</v>
      </c>
      <c r="AB14" s="98">
        <f t="shared" si="5"/>
        <v>0</v>
      </c>
      <c r="AC14" s="98">
        <f t="shared" si="5"/>
        <v>-0.612</v>
      </c>
      <c r="AD14" s="98">
        <f t="shared" si="5"/>
        <v>0</v>
      </c>
      <c r="AE14" s="98">
        <f t="shared" si="5"/>
        <v>0</v>
      </c>
      <c r="AF14" s="98">
        <f t="shared" si="5"/>
        <v>-900.54688</v>
      </c>
      <c r="AG14" s="98">
        <f t="shared" si="5"/>
        <v>1099.6411199999998</v>
      </c>
      <c r="AH14" s="98">
        <f t="shared" si="5"/>
        <v>623.52877</v>
      </c>
      <c r="AI14" s="98">
        <f t="shared" si="5"/>
        <v>0</v>
      </c>
      <c r="AJ14" s="98">
        <f t="shared" si="5"/>
        <v>2.54868</v>
      </c>
      <c r="AK14" s="98">
        <f t="shared" si="5"/>
        <v>0</v>
      </c>
      <c r="AL14" s="98">
        <f t="shared" si="5"/>
        <v>97.44152</v>
      </c>
      <c r="AM14" s="98">
        <f t="shared" si="5"/>
        <v>0</v>
      </c>
      <c r="AN14" s="98">
        <f t="shared" si="5"/>
        <v>0.03735</v>
      </c>
      <c r="AO14" s="98">
        <f t="shared" si="5"/>
        <v>0</v>
      </c>
      <c r="AP14" s="98">
        <f t="shared" si="5"/>
        <v>376.0848</v>
      </c>
      <c r="AQ14" s="98">
        <f t="shared" si="5"/>
        <v>0</v>
      </c>
      <c r="AR14" s="98">
        <f t="shared" si="5"/>
        <v>0</v>
      </c>
      <c r="AS14" s="98">
        <f t="shared" si="5"/>
        <v>0</v>
      </c>
      <c r="AT14" s="98">
        <f t="shared" si="5"/>
        <v>1099.6411199999998</v>
      </c>
      <c r="AU14" s="98">
        <f t="shared" si="5"/>
        <v>623.52877</v>
      </c>
      <c r="AV14" s="98">
        <f t="shared" si="5"/>
        <v>0</v>
      </c>
      <c r="AW14" s="98">
        <f t="shared" si="5"/>
        <v>2.54868</v>
      </c>
      <c r="AX14" s="98">
        <f t="shared" si="5"/>
        <v>0</v>
      </c>
      <c r="AY14" s="98">
        <f t="shared" si="5"/>
        <v>97.44152</v>
      </c>
      <c r="AZ14" s="98">
        <f t="shared" si="5"/>
        <v>0</v>
      </c>
      <c r="BA14" s="98">
        <f t="shared" si="5"/>
        <v>0.03735</v>
      </c>
      <c r="BB14" s="98">
        <f t="shared" si="5"/>
        <v>0</v>
      </c>
      <c r="BC14" s="98">
        <f t="shared" si="5"/>
        <v>376.0848</v>
      </c>
      <c r="BD14" s="98">
        <f t="shared" si="5"/>
        <v>0</v>
      </c>
      <c r="BE14" s="98">
        <f t="shared" si="5"/>
        <v>0</v>
      </c>
      <c r="BF14" s="98">
        <f t="shared" si="5"/>
        <v>0</v>
      </c>
      <c r="BG14" s="98">
        <f t="shared" si="5"/>
        <v>1099.6411199999998</v>
      </c>
    </row>
    <row r="15" spans="1:59" s="13" customFormat="1" ht="15.75" customHeight="1">
      <c r="A15" s="75" t="s">
        <v>118</v>
      </c>
      <c r="B15" s="84">
        <v>20</v>
      </c>
      <c r="C15" s="85" t="s">
        <v>119</v>
      </c>
      <c r="D15" s="75">
        <v>4000</v>
      </c>
      <c r="E15" s="79">
        <f>+'[1]Informe_Fondane'!E15</f>
        <v>0</v>
      </c>
      <c r="F15" s="79">
        <f>+'[1]Informe_Fondane'!F15</f>
        <v>1999.2</v>
      </c>
      <c r="G15" s="79">
        <f>+D15+E15-F15</f>
        <v>2000.8</v>
      </c>
      <c r="H15" s="79">
        <f>+'[1]Informe_Fondane'!H15</f>
        <v>2000</v>
      </c>
      <c r="I15" s="79">
        <f>+'[1]Informe_Fondane'!I15</f>
        <v>0.8</v>
      </c>
      <c r="J15" s="79">
        <f>+'[1]Informe_Fondane'!J15</f>
        <v>0</v>
      </c>
      <c r="K15" s="79">
        <f>+'[1]Informe_Fondane'!K15</f>
        <v>0</v>
      </c>
      <c r="L15" s="79">
        <f>+'[1]Informe_Fondane'!L15</f>
        <v>0</v>
      </c>
      <c r="M15" s="79">
        <f>+'[1]Informe_Fondane'!M15</f>
        <v>0</v>
      </c>
      <c r="N15" s="79">
        <f>+'[1]Informe_Fondane'!N15</f>
        <v>0</v>
      </c>
      <c r="O15" s="79">
        <f>+'[1]Informe_Fondane'!O15</f>
        <v>0</v>
      </c>
      <c r="P15" s="79">
        <f>+'[1]Informe_Fondane'!P15</f>
        <v>-0.612</v>
      </c>
      <c r="Q15" s="79">
        <f>+'[1]Informe_Fondane'!Q15</f>
        <v>0</v>
      </c>
      <c r="R15" s="79">
        <f>+'[1]Informe_Fondane'!R15</f>
        <v>0</v>
      </c>
      <c r="S15" s="79">
        <f>+'[1]Informe_Fondane'!S15</f>
        <v>-900.54688</v>
      </c>
      <c r="T15" s="79">
        <f>SUM(H15:S15)</f>
        <v>1099.6411199999998</v>
      </c>
      <c r="U15" s="79">
        <f>+'[1]Informe_Fondane'!U15</f>
        <v>2000</v>
      </c>
      <c r="V15" s="79">
        <f>+'[1]Informe_Fondane'!V15</f>
        <v>0.8</v>
      </c>
      <c r="W15" s="79">
        <f>+'[1]Informe_Fondane'!W15</f>
        <v>0</v>
      </c>
      <c r="X15" s="79">
        <f>+'[1]Informe_Fondane'!X15</f>
        <v>0</v>
      </c>
      <c r="Y15" s="79">
        <f>+'[1]Informe_Fondane'!Y15</f>
        <v>0</v>
      </c>
      <c r="Z15" s="79">
        <f>+'[1]Informe_Fondane'!Z15</f>
        <v>0</v>
      </c>
      <c r="AA15" s="79">
        <f>+'[1]Informe_Fondane'!AA15</f>
        <v>0</v>
      </c>
      <c r="AB15" s="79">
        <f>+'[1]Informe_Fondane'!AB15</f>
        <v>0</v>
      </c>
      <c r="AC15" s="79">
        <f>+'[1]Informe_Fondane'!AC15</f>
        <v>-0.612</v>
      </c>
      <c r="AD15" s="79">
        <f>+'[1]Informe_Fondane'!AD15</f>
        <v>0</v>
      </c>
      <c r="AE15" s="79">
        <f>+'[1]Informe_Fondane'!AE15</f>
        <v>0</v>
      </c>
      <c r="AF15" s="79">
        <f>+'[1]Informe_Fondane'!AF15</f>
        <v>-900.54688</v>
      </c>
      <c r="AG15" s="79">
        <f>SUM(U15:AF15)</f>
        <v>1099.6411199999998</v>
      </c>
      <c r="AH15" s="79">
        <f>+'[1]Informe_Fondane'!AH15</f>
        <v>623.52877</v>
      </c>
      <c r="AI15" s="79">
        <f>+'[1]Informe_Fondane'!AI15</f>
        <v>0</v>
      </c>
      <c r="AJ15" s="79">
        <f>+'[1]Informe_Fondane'!AJ15</f>
        <v>2.54868</v>
      </c>
      <c r="AK15" s="79">
        <f>+'[1]Informe_Fondane'!AK15</f>
        <v>0</v>
      </c>
      <c r="AL15" s="79">
        <f>+'[1]Informe_Fondane'!AL15</f>
        <v>97.44152</v>
      </c>
      <c r="AM15" s="79">
        <f>+'[1]Informe_Fondane'!AM15</f>
        <v>0</v>
      </c>
      <c r="AN15" s="79">
        <f>+'[1]Informe_Fondane'!AN15</f>
        <v>0.03735</v>
      </c>
      <c r="AO15" s="79">
        <f>+'[1]Informe_Fondane'!AO15</f>
        <v>0</v>
      </c>
      <c r="AP15" s="79">
        <f>+'[1]Informe_Fondane'!AP15</f>
        <v>376.0848</v>
      </c>
      <c r="AQ15" s="79">
        <f>+'[1]Informe_Fondane'!AQ15</f>
        <v>0</v>
      </c>
      <c r="AR15" s="79">
        <f>+'[1]Informe_Fondane'!AR15</f>
        <v>0</v>
      </c>
      <c r="AS15" s="79">
        <f>+'[1]Informe_Fondane'!AS15</f>
        <v>0</v>
      </c>
      <c r="AT15" s="75">
        <f>SUM(AH15:AS15)</f>
        <v>1099.6411199999998</v>
      </c>
      <c r="AU15" s="79">
        <f>+'[1]Informe_Fondane'!AU15</f>
        <v>623.52877</v>
      </c>
      <c r="AV15" s="79">
        <f>+'[1]Informe_Fondane'!AV15</f>
        <v>0</v>
      </c>
      <c r="AW15" s="79">
        <f>+'[1]Informe_Fondane'!AW15</f>
        <v>2.54868</v>
      </c>
      <c r="AX15" s="79">
        <f>+'[1]Informe_Fondane'!AX15</f>
        <v>0</v>
      </c>
      <c r="AY15" s="79">
        <f>+'[1]Informe_Fondane'!AY15</f>
        <v>97.44152</v>
      </c>
      <c r="AZ15" s="79">
        <f>+'[1]Informe_Fondane'!AZ15</f>
        <v>0</v>
      </c>
      <c r="BA15" s="79">
        <f>+'[1]Informe_Fondane'!BA15</f>
        <v>0.03735</v>
      </c>
      <c r="BB15" s="79">
        <f>+'[1]Informe_Fondane'!BB15</f>
        <v>0</v>
      </c>
      <c r="BC15" s="79">
        <f>+'[1]Informe_Fondane'!BC15</f>
        <v>376.0848</v>
      </c>
      <c r="BD15" s="79">
        <f>+'[1]Informe_Fondane'!BD15</f>
        <v>0</v>
      </c>
      <c r="BE15" s="79">
        <f>+'[1]Informe_Fondane'!BE15</f>
        <v>0</v>
      </c>
      <c r="BF15" s="79">
        <f>+'[1]Informe_Fondane'!BF15</f>
        <v>0</v>
      </c>
      <c r="BG15" s="79">
        <f>SUM(AU15:BF15)</f>
        <v>1099.6411199999998</v>
      </c>
    </row>
    <row r="16" spans="1:59" s="13" customFormat="1" ht="12.75">
      <c r="A16" s="71" t="s">
        <v>90</v>
      </c>
      <c r="B16" s="72"/>
      <c r="C16" s="76" t="s">
        <v>64</v>
      </c>
      <c r="D16" s="71">
        <f>+D17</f>
        <v>70000</v>
      </c>
      <c r="E16" s="71">
        <f aca="true" t="shared" si="6" ref="E16:BG17">+E17</f>
        <v>0</v>
      </c>
      <c r="F16" s="71">
        <f t="shared" si="6"/>
        <v>0</v>
      </c>
      <c r="G16" s="71">
        <f t="shared" si="6"/>
        <v>70000</v>
      </c>
      <c r="H16" s="71">
        <f t="shared" si="6"/>
        <v>0</v>
      </c>
      <c r="I16" s="71">
        <f t="shared" si="6"/>
        <v>0</v>
      </c>
      <c r="J16" s="71">
        <f t="shared" si="6"/>
        <v>0</v>
      </c>
      <c r="K16" s="71">
        <f t="shared" si="6"/>
        <v>0</v>
      </c>
      <c r="L16" s="71">
        <f t="shared" si="6"/>
        <v>0</v>
      </c>
      <c r="M16" s="71">
        <f t="shared" si="6"/>
        <v>0</v>
      </c>
      <c r="N16" s="71">
        <f t="shared" si="6"/>
        <v>0</v>
      </c>
      <c r="O16" s="71">
        <f t="shared" si="6"/>
        <v>0</v>
      </c>
      <c r="P16" s="71">
        <f t="shared" si="6"/>
        <v>0</v>
      </c>
      <c r="Q16" s="71">
        <f t="shared" si="6"/>
        <v>0</v>
      </c>
      <c r="R16" s="71">
        <f t="shared" si="6"/>
        <v>0</v>
      </c>
      <c r="S16" s="71">
        <f t="shared" si="6"/>
        <v>0</v>
      </c>
      <c r="T16" s="71">
        <f t="shared" si="6"/>
        <v>0</v>
      </c>
      <c r="U16" s="71">
        <f t="shared" si="6"/>
        <v>0</v>
      </c>
      <c r="V16" s="71">
        <f t="shared" si="6"/>
        <v>0</v>
      </c>
      <c r="W16" s="71">
        <f t="shared" si="6"/>
        <v>0</v>
      </c>
      <c r="X16" s="71">
        <f t="shared" si="6"/>
        <v>0</v>
      </c>
      <c r="Y16" s="71">
        <f t="shared" si="6"/>
        <v>0</v>
      </c>
      <c r="Z16" s="71">
        <f t="shared" si="6"/>
        <v>0</v>
      </c>
      <c r="AA16" s="71">
        <f t="shared" si="6"/>
        <v>0</v>
      </c>
      <c r="AB16" s="71">
        <f t="shared" si="6"/>
        <v>0</v>
      </c>
      <c r="AC16" s="71">
        <f t="shared" si="6"/>
        <v>0</v>
      </c>
      <c r="AD16" s="71">
        <f t="shared" si="6"/>
        <v>0</v>
      </c>
      <c r="AE16" s="71">
        <f t="shared" si="6"/>
        <v>0</v>
      </c>
      <c r="AF16" s="71">
        <f t="shared" si="6"/>
        <v>0</v>
      </c>
      <c r="AG16" s="71">
        <f t="shared" si="6"/>
        <v>0</v>
      </c>
      <c r="AH16" s="71">
        <f t="shared" si="6"/>
        <v>0</v>
      </c>
      <c r="AI16" s="71">
        <f t="shared" si="6"/>
        <v>0</v>
      </c>
      <c r="AJ16" s="71">
        <f t="shared" si="6"/>
        <v>0</v>
      </c>
      <c r="AK16" s="71">
        <f t="shared" si="6"/>
        <v>0</v>
      </c>
      <c r="AL16" s="71">
        <f t="shared" si="6"/>
        <v>0</v>
      </c>
      <c r="AM16" s="71">
        <f t="shared" si="6"/>
        <v>0</v>
      </c>
      <c r="AN16" s="71">
        <f t="shared" si="6"/>
        <v>0</v>
      </c>
      <c r="AO16" s="71">
        <f t="shared" si="6"/>
        <v>0</v>
      </c>
      <c r="AP16" s="71">
        <f t="shared" si="6"/>
        <v>0</v>
      </c>
      <c r="AQ16" s="71">
        <f t="shared" si="6"/>
        <v>0</v>
      </c>
      <c r="AR16" s="71">
        <f t="shared" si="6"/>
        <v>0</v>
      </c>
      <c r="AS16" s="71">
        <f t="shared" si="6"/>
        <v>0</v>
      </c>
      <c r="AT16" s="71">
        <f t="shared" si="6"/>
        <v>0</v>
      </c>
      <c r="AU16" s="71">
        <f t="shared" si="6"/>
        <v>0</v>
      </c>
      <c r="AV16" s="71">
        <f t="shared" si="6"/>
        <v>0</v>
      </c>
      <c r="AW16" s="71">
        <f t="shared" si="6"/>
        <v>0</v>
      </c>
      <c r="AX16" s="71">
        <f t="shared" si="6"/>
        <v>0</v>
      </c>
      <c r="AY16" s="71">
        <f t="shared" si="6"/>
        <v>0</v>
      </c>
      <c r="AZ16" s="71">
        <f t="shared" si="6"/>
        <v>0</v>
      </c>
      <c r="BA16" s="71">
        <f t="shared" si="6"/>
        <v>0</v>
      </c>
      <c r="BB16" s="71">
        <f t="shared" si="6"/>
        <v>0</v>
      </c>
      <c r="BC16" s="71">
        <f t="shared" si="6"/>
        <v>0</v>
      </c>
      <c r="BD16" s="71">
        <f t="shared" si="6"/>
        <v>0</v>
      </c>
      <c r="BE16" s="71">
        <f t="shared" si="6"/>
        <v>0</v>
      </c>
      <c r="BF16" s="71">
        <f t="shared" si="6"/>
        <v>0</v>
      </c>
      <c r="BG16" s="71">
        <f t="shared" si="6"/>
        <v>0</v>
      </c>
    </row>
    <row r="17" spans="1:59" s="13" customFormat="1" ht="12">
      <c r="A17" s="73" t="s">
        <v>91</v>
      </c>
      <c r="B17" s="74">
        <v>20</v>
      </c>
      <c r="C17" s="77" t="s">
        <v>92</v>
      </c>
      <c r="D17" s="73">
        <f>+D18</f>
        <v>70000</v>
      </c>
      <c r="E17" s="73">
        <f t="shared" si="6"/>
        <v>0</v>
      </c>
      <c r="F17" s="73">
        <f t="shared" si="6"/>
        <v>0</v>
      </c>
      <c r="G17" s="73">
        <f t="shared" si="6"/>
        <v>70000</v>
      </c>
      <c r="H17" s="73">
        <f t="shared" si="6"/>
        <v>0</v>
      </c>
      <c r="I17" s="73">
        <f t="shared" si="6"/>
        <v>0</v>
      </c>
      <c r="J17" s="73">
        <f t="shared" si="6"/>
        <v>0</v>
      </c>
      <c r="K17" s="73">
        <f t="shared" si="6"/>
        <v>0</v>
      </c>
      <c r="L17" s="73">
        <f t="shared" si="6"/>
        <v>0</v>
      </c>
      <c r="M17" s="73">
        <f t="shared" si="6"/>
        <v>0</v>
      </c>
      <c r="N17" s="73">
        <f t="shared" si="6"/>
        <v>0</v>
      </c>
      <c r="O17" s="73">
        <f t="shared" si="6"/>
        <v>0</v>
      </c>
      <c r="P17" s="73">
        <f t="shared" si="6"/>
        <v>0</v>
      </c>
      <c r="Q17" s="73">
        <f t="shared" si="6"/>
        <v>0</v>
      </c>
      <c r="R17" s="73">
        <f t="shared" si="6"/>
        <v>0</v>
      </c>
      <c r="S17" s="73">
        <f t="shared" si="6"/>
        <v>0</v>
      </c>
      <c r="T17" s="73">
        <f t="shared" si="6"/>
        <v>0</v>
      </c>
      <c r="U17" s="73">
        <f t="shared" si="6"/>
        <v>0</v>
      </c>
      <c r="V17" s="73">
        <f t="shared" si="6"/>
        <v>0</v>
      </c>
      <c r="W17" s="73">
        <f t="shared" si="6"/>
        <v>0</v>
      </c>
      <c r="X17" s="73">
        <f t="shared" si="6"/>
        <v>0</v>
      </c>
      <c r="Y17" s="73">
        <f t="shared" si="6"/>
        <v>0</v>
      </c>
      <c r="Z17" s="73">
        <f t="shared" si="6"/>
        <v>0</v>
      </c>
      <c r="AA17" s="73">
        <f t="shared" si="6"/>
        <v>0</v>
      </c>
      <c r="AB17" s="73">
        <f t="shared" si="6"/>
        <v>0</v>
      </c>
      <c r="AC17" s="73">
        <f t="shared" si="6"/>
        <v>0</v>
      </c>
      <c r="AD17" s="73">
        <f t="shared" si="6"/>
        <v>0</v>
      </c>
      <c r="AE17" s="73">
        <f t="shared" si="6"/>
        <v>0</v>
      </c>
      <c r="AF17" s="73">
        <f t="shared" si="6"/>
        <v>0</v>
      </c>
      <c r="AG17" s="73">
        <f t="shared" si="6"/>
        <v>0</v>
      </c>
      <c r="AH17" s="73">
        <f t="shared" si="6"/>
        <v>0</v>
      </c>
      <c r="AI17" s="73">
        <f t="shared" si="6"/>
        <v>0</v>
      </c>
      <c r="AJ17" s="73">
        <f t="shared" si="6"/>
        <v>0</v>
      </c>
      <c r="AK17" s="73">
        <f t="shared" si="6"/>
        <v>0</v>
      </c>
      <c r="AL17" s="73">
        <f t="shared" si="6"/>
        <v>0</v>
      </c>
      <c r="AM17" s="73">
        <f t="shared" si="6"/>
        <v>0</v>
      </c>
      <c r="AN17" s="73">
        <f t="shared" si="6"/>
        <v>0</v>
      </c>
      <c r="AO17" s="73">
        <f t="shared" si="6"/>
        <v>0</v>
      </c>
      <c r="AP17" s="73">
        <f t="shared" si="6"/>
        <v>0</v>
      </c>
      <c r="AQ17" s="73">
        <f t="shared" si="6"/>
        <v>0</v>
      </c>
      <c r="AR17" s="73">
        <f t="shared" si="6"/>
        <v>0</v>
      </c>
      <c r="AS17" s="73">
        <f t="shared" si="6"/>
        <v>0</v>
      </c>
      <c r="AT17" s="73">
        <f t="shared" si="6"/>
        <v>0</v>
      </c>
      <c r="AU17" s="73">
        <f t="shared" si="6"/>
        <v>0</v>
      </c>
      <c r="AV17" s="73">
        <f t="shared" si="6"/>
        <v>0</v>
      </c>
      <c r="AW17" s="73">
        <f t="shared" si="6"/>
        <v>0</v>
      </c>
      <c r="AX17" s="73">
        <f t="shared" si="6"/>
        <v>0</v>
      </c>
      <c r="AY17" s="73">
        <f t="shared" si="6"/>
        <v>0</v>
      </c>
      <c r="AZ17" s="73">
        <f t="shared" si="6"/>
        <v>0</v>
      </c>
      <c r="BA17" s="73">
        <f t="shared" si="6"/>
        <v>0</v>
      </c>
      <c r="BB17" s="73">
        <f t="shared" si="6"/>
        <v>0</v>
      </c>
      <c r="BC17" s="73">
        <f t="shared" si="6"/>
        <v>0</v>
      </c>
      <c r="BD17" s="73">
        <f t="shared" si="6"/>
        <v>0</v>
      </c>
      <c r="BE17" s="73">
        <f t="shared" si="6"/>
        <v>0</v>
      </c>
      <c r="BF17" s="73">
        <f t="shared" si="6"/>
        <v>0</v>
      </c>
      <c r="BG17" s="73">
        <f t="shared" si="6"/>
        <v>0</v>
      </c>
    </row>
    <row r="18" spans="1:59" s="13" customFormat="1" ht="9.75">
      <c r="A18" s="65" t="s">
        <v>93</v>
      </c>
      <c r="B18" s="66">
        <v>20</v>
      </c>
      <c r="C18" s="78" t="s">
        <v>94</v>
      </c>
      <c r="D18" s="65">
        <f>SUM(D19:D20)</f>
        <v>70000</v>
      </c>
      <c r="E18" s="65">
        <f aca="true" t="shared" si="7" ref="E18:BG18">SUM(E19:E20)</f>
        <v>0</v>
      </c>
      <c r="F18" s="65">
        <f t="shared" si="7"/>
        <v>0</v>
      </c>
      <c r="G18" s="65">
        <f t="shared" si="7"/>
        <v>70000</v>
      </c>
      <c r="H18" s="65">
        <f t="shared" si="7"/>
        <v>0</v>
      </c>
      <c r="I18" s="65">
        <f t="shared" si="7"/>
        <v>0</v>
      </c>
      <c r="J18" s="65">
        <f t="shared" si="7"/>
        <v>0</v>
      </c>
      <c r="K18" s="65">
        <f t="shared" si="7"/>
        <v>0</v>
      </c>
      <c r="L18" s="65">
        <f t="shared" si="7"/>
        <v>0</v>
      </c>
      <c r="M18" s="65">
        <f t="shared" si="7"/>
        <v>0</v>
      </c>
      <c r="N18" s="65">
        <f t="shared" si="7"/>
        <v>0</v>
      </c>
      <c r="O18" s="65">
        <f t="shared" si="7"/>
        <v>0</v>
      </c>
      <c r="P18" s="65">
        <f t="shared" si="7"/>
        <v>0</v>
      </c>
      <c r="Q18" s="65">
        <f t="shared" si="7"/>
        <v>0</v>
      </c>
      <c r="R18" s="65">
        <f t="shared" si="7"/>
        <v>0</v>
      </c>
      <c r="S18" s="65">
        <f t="shared" si="7"/>
        <v>0</v>
      </c>
      <c r="T18" s="65">
        <f t="shared" si="7"/>
        <v>0</v>
      </c>
      <c r="U18" s="65">
        <f t="shared" si="7"/>
        <v>0</v>
      </c>
      <c r="V18" s="65">
        <f t="shared" si="7"/>
        <v>0</v>
      </c>
      <c r="W18" s="65">
        <f t="shared" si="7"/>
        <v>0</v>
      </c>
      <c r="X18" s="65">
        <f t="shared" si="7"/>
        <v>0</v>
      </c>
      <c r="Y18" s="65">
        <f t="shared" si="7"/>
        <v>0</v>
      </c>
      <c r="Z18" s="65">
        <f t="shared" si="7"/>
        <v>0</v>
      </c>
      <c r="AA18" s="65">
        <f t="shared" si="7"/>
        <v>0</v>
      </c>
      <c r="AB18" s="65">
        <f t="shared" si="7"/>
        <v>0</v>
      </c>
      <c r="AC18" s="65">
        <f t="shared" si="7"/>
        <v>0</v>
      </c>
      <c r="AD18" s="65">
        <f t="shared" si="7"/>
        <v>0</v>
      </c>
      <c r="AE18" s="65">
        <f t="shared" si="7"/>
        <v>0</v>
      </c>
      <c r="AF18" s="65">
        <f t="shared" si="7"/>
        <v>0</v>
      </c>
      <c r="AG18" s="65">
        <f t="shared" si="7"/>
        <v>0</v>
      </c>
      <c r="AH18" s="65">
        <f t="shared" si="7"/>
        <v>0</v>
      </c>
      <c r="AI18" s="65">
        <f t="shared" si="7"/>
        <v>0</v>
      </c>
      <c r="AJ18" s="65">
        <f t="shared" si="7"/>
        <v>0</v>
      </c>
      <c r="AK18" s="65">
        <f t="shared" si="7"/>
        <v>0</v>
      </c>
      <c r="AL18" s="65">
        <f t="shared" si="7"/>
        <v>0</v>
      </c>
      <c r="AM18" s="65">
        <f t="shared" si="7"/>
        <v>0</v>
      </c>
      <c r="AN18" s="65">
        <f t="shared" si="7"/>
        <v>0</v>
      </c>
      <c r="AO18" s="65">
        <f t="shared" si="7"/>
        <v>0</v>
      </c>
      <c r="AP18" s="65">
        <f t="shared" si="7"/>
        <v>0</v>
      </c>
      <c r="AQ18" s="65">
        <f t="shared" si="7"/>
        <v>0</v>
      </c>
      <c r="AR18" s="65">
        <f t="shared" si="7"/>
        <v>0</v>
      </c>
      <c r="AS18" s="65">
        <f t="shared" si="7"/>
        <v>0</v>
      </c>
      <c r="AT18" s="65">
        <f t="shared" si="7"/>
        <v>0</v>
      </c>
      <c r="AU18" s="65">
        <f t="shared" si="7"/>
        <v>0</v>
      </c>
      <c r="AV18" s="65">
        <f t="shared" si="7"/>
        <v>0</v>
      </c>
      <c r="AW18" s="65">
        <f t="shared" si="7"/>
        <v>0</v>
      </c>
      <c r="AX18" s="65">
        <f t="shared" si="7"/>
        <v>0</v>
      </c>
      <c r="AY18" s="65">
        <f t="shared" si="7"/>
        <v>0</v>
      </c>
      <c r="AZ18" s="65">
        <f t="shared" si="7"/>
        <v>0</v>
      </c>
      <c r="BA18" s="65">
        <f t="shared" si="7"/>
        <v>0</v>
      </c>
      <c r="BB18" s="65">
        <f t="shared" si="7"/>
        <v>0</v>
      </c>
      <c r="BC18" s="65">
        <f t="shared" si="7"/>
        <v>0</v>
      </c>
      <c r="BD18" s="65">
        <f t="shared" si="7"/>
        <v>0</v>
      </c>
      <c r="BE18" s="65">
        <f t="shared" si="7"/>
        <v>0</v>
      </c>
      <c r="BF18" s="65">
        <f t="shared" si="7"/>
        <v>0</v>
      </c>
      <c r="BG18" s="65">
        <f t="shared" si="7"/>
        <v>0</v>
      </c>
    </row>
    <row r="19" spans="1:59" s="13" customFormat="1" ht="15.75" customHeight="1">
      <c r="A19" s="79" t="s">
        <v>95</v>
      </c>
      <c r="B19" s="80">
        <v>20</v>
      </c>
      <c r="C19" s="81" t="s">
        <v>96</v>
      </c>
      <c r="D19" s="79">
        <v>70000</v>
      </c>
      <c r="E19" s="79">
        <f>+'[1]Informe_Fondane'!E19</f>
        <v>0</v>
      </c>
      <c r="F19" s="79">
        <f>+'[1]Informe_Fondane'!F19</f>
        <v>0</v>
      </c>
      <c r="G19" s="79">
        <f>+D19+E19-F19</f>
        <v>70000</v>
      </c>
      <c r="H19" s="79">
        <f>+'[1]Informe_Fondane'!H19</f>
        <v>0</v>
      </c>
      <c r="I19" s="79">
        <f>+'[1]Informe_Fondane'!I19</f>
        <v>0</v>
      </c>
      <c r="J19" s="79">
        <f>+'[1]Informe_Fondane'!J19</f>
        <v>0</v>
      </c>
      <c r="K19" s="79">
        <f>+'[1]Informe_Fondane'!K19</f>
        <v>0</v>
      </c>
      <c r="L19" s="79">
        <f>+'[1]Informe_Fondane'!L19</f>
        <v>0</v>
      </c>
      <c r="M19" s="79">
        <f>+'[1]Informe_Fondane'!M19</f>
        <v>0</v>
      </c>
      <c r="N19" s="79">
        <f>+'[1]Informe_Fondane'!N19</f>
        <v>0</v>
      </c>
      <c r="O19" s="79">
        <f>+'[1]Informe_Fondane'!O19</f>
        <v>0</v>
      </c>
      <c r="P19" s="79">
        <f>+'[1]Informe_Fondane'!P19</f>
        <v>0</v>
      </c>
      <c r="Q19" s="79">
        <f>+'[1]Informe_Fondane'!Q19</f>
        <v>0</v>
      </c>
      <c r="R19" s="79">
        <f>+'[1]Informe_Fondane'!R19</f>
        <v>0</v>
      </c>
      <c r="S19" s="79">
        <f>+'[1]Informe_Fondane'!S19</f>
        <v>0</v>
      </c>
      <c r="T19" s="79">
        <f>SUM(H19:S19)</f>
        <v>0</v>
      </c>
      <c r="U19" s="79">
        <f>+'[1]Informe_Fondane'!U19</f>
        <v>0</v>
      </c>
      <c r="V19" s="79">
        <f>+'[1]Informe_Fondane'!V19</f>
        <v>0</v>
      </c>
      <c r="W19" s="79">
        <f>+'[1]Informe_Fondane'!W19</f>
        <v>0</v>
      </c>
      <c r="X19" s="79">
        <f>+'[1]Informe_Fondane'!X19</f>
        <v>0</v>
      </c>
      <c r="Y19" s="79">
        <f>+'[1]Informe_Fondane'!Y19</f>
        <v>0</v>
      </c>
      <c r="Z19" s="79">
        <f>+'[1]Informe_Fondane'!Z19</f>
        <v>0</v>
      </c>
      <c r="AA19" s="79">
        <f>+'[1]Informe_Fondane'!AA19</f>
        <v>0</v>
      </c>
      <c r="AB19" s="79">
        <f>+'[1]Informe_Fondane'!AB19</f>
        <v>0</v>
      </c>
      <c r="AC19" s="79">
        <f>+'[1]Informe_Fondane'!AC19</f>
        <v>0</v>
      </c>
      <c r="AD19" s="79">
        <f>+'[1]Informe_Fondane'!AD19</f>
        <v>0</v>
      </c>
      <c r="AE19" s="79">
        <f>+'[1]Informe_Fondane'!AE19</f>
        <v>0</v>
      </c>
      <c r="AF19" s="79">
        <f>+'[1]Informe_Fondane'!AF19</f>
        <v>0</v>
      </c>
      <c r="AG19" s="79">
        <f>SUM(U19:AF19)</f>
        <v>0</v>
      </c>
      <c r="AH19" s="79">
        <f>+'[1]Informe_Fondane'!AH19</f>
        <v>0</v>
      </c>
      <c r="AI19" s="79">
        <f>+'[1]Informe_Fondane'!AI19</f>
        <v>0</v>
      </c>
      <c r="AJ19" s="79">
        <f>+'[1]Informe_Fondane'!AJ19</f>
        <v>0</v>
      </c>
      <c r="AK19" s="79">
        <f>+'[1]Informe_Fondane'!AK19</f>
        <v>0</v>
      </c>
      <c r="AL19" s="79">
        <f>+'[1]Informe_Fondane'!AL19</f>
        <v>0</v>
      </c>
      <c r="AM19" s="79">
        <f>+'[1]Informe_Fondane'!AM19</f>
        <v>0</v>
      </c>
      <c r="AN19" s="79">
        <f>+'[1]Informe_Fondane'!AN19</f>
        <v>0</v>
      </c>
      <c r="AO19" s="79">
        <f>+'[1]Informe_Fondane'!AO19</f>
        <v>0</v>
      </c>
      <c r="AP19" s="79">
        <f>+'[1]Informe_Fondane'!AP19</f>
        <v>0</v>
      </c>
      <c r="AQ19" s="79">
        <f>+'[1]Informe_Fondane'!AQ19</f>
        <v>0</v>
      </c>
      <c r="AR19" s="79">
        <f>+'[1]Informe_Fondane'!AR19</f>
        <v>0</v>
      </c>
      <c r="AS19" s="79">
        <f>+'[1]Informe_Fondane'!AS19</f>
        <v>0</v>
      </c>
      <c r="AT19" s="15">
        <f>SUM(AH19:AS19)</f>
        <v>0</v>
      </c>
      <c r="AU19" s="79">
        <f>+'[1]Informe_Fondane'!AU19</f>
        <v>0</v>
      </c>
      <c r="AV19" s="79">
        <f>+'[1]Informe_Fondane'!AV19</f>
        <v>0</v>
      </c>
      <c r="AW19" s="79">
        <f>+'[1]Informe_Fondane'!AW19</f>
        <v>0</v>
      </c>
      <c r="AX19" s="79">
        <f>+'[1]Informe_Fondane'!AX19</f>
        <v>0</v>
      </c>
      <c r="AY19" s="79">
        <f>+'[1]Informe_Fondane'!AY19</f>
        <v>0</v>
      </c>
      <c r="AZ19" s="79">
        <f>+'[1]Informe_Fondane'!AZ19</f>
        <v>0</v>
      </c>
      <c r="BA19" s="79">
        <f>+'[1]Informe_Fondane'!BA19</f>
        <v>0</v>
      </c>
      <c r="BB19" s="79">
        <f>+'[1]Informe_Fondane'!BB19</f>
        <v>0</v>
      </c>
      <c r="BC19" s="79">
        <f>+'[1]Informe_Fondane'!BC19</f>
        <v>0</v>
      </c>
      <c r="BD19" s="79">
        <f>+'[1]Informe_Fondane'!BD19</f>
        <v>0</v>
      </c>
      <c r="BE19" s="79">
        <f>+'[1]Informe_Fondane'!BE19</f>
        <v>0</v>
      </c>
      <c r="BF19" s="79">
        <f>+'[1]Informe_Fondane'!BF19</f>
        <v>0</v>
      </c>
      <c r="BG19" s="79">
        <f>SUM(AU19:BF19)</f>
        <v>0</v>
      </c>
    </row>
    <row r="20" spans="1:61" s="14" customFormat="1" ht="9.75">
      <c r="A20" s="17" t="s">
        <v>97</v>
      </c>
      <c r="B20" s="18">
        <v>20</v>
      </c>
      <c r="C20" s="82" t="s">
        <v>75</v>
      </c>
      <c r="D20" s="17">
        <v>0</v>
      </c>
      <c r="E20" s="79">
        <f>+'[1]Informe_Fondane'!E20</f>
        <v>0</v>
      </c>
      <c r="F20" s="79">
        <f>+'[1]Informe_Fondane'!F20</f>
        <v>0</v>
      </c>
      <c r="G20" s="79">
        <f>+D20+E20-F20</f>
        <v>0</v>
      </c>
      <c r="H20" s="79">
        <f>+'[1]Informe_Fondane'!H20</f>
        <v>0</v>
      </c>
      <c r="I20" s="79">
        <f>+'[1]Informe_Fondane'!I20</f>
        <v>0</v>
      </c>
      <c r="J20" s="79">
        <f>+'[1]Informe_Fondane'!J20</f>
        <v>0</v>
      </c>
      <c r="K20" s="79">
        <f>+'[1]Informe_Fondane'!K20</f>
        <v>0</v>
      </c>
      <c r="L20" s="79">
        <f>+'[1]Informe_Fondane'!L20</f>
        <v>0</v>
      </c>
      <c r="M20" s="79">
        <f>+'[1]Informe_Fondane'!M20</f>
        <v>0</v>
      </c>
      <c r="N20" s="79">
        <f>+'[1]Informe_Fondane'!N20</f>
        <v>0</v>
      </c>
      <c r="O20" s="79">
        <f>+'[1]Informe_Fondane'!O20</f>
        <v>0</v>
      </c>
      <c r="P20" s="79">
        <f>+'[1]Informe_Fondane'!P20</f>
        <v>0</v>
      </c>
      <c r="Q20" s="79">
        <f>+'[1]Informe_Fondane'!Q20</f>
        <v>0</v>
      </c>
      <c r="R20" s="79">
        <f>+'[1]Informe_Fondane'!R20</f>
        <v>0</v>
      </c>
      <c r="S20" s="79">
        <f>+'[1]Informe_Fondane'!S20</f>
        <v>0</v>
      </c>
      <c r="T20" s="79">
        <f>SUM(H20:S20)</f>
        <v>0</v>
      </c>
      <c r="U20" s="79">
        <f>+'[1]Informe_Fondane'!U20</f>
        <v>0</v>
      </c>
      <c r="V20" s="79">
        <f>+'[1]Informe_Fondane'!V20</f>
        <v>0</v>
      </c>
      <c r="W20" s="79">
        <f>+'[1]Informe_Fondane'!W20</f>
        <v>0</v>
      </c>
      <c r="X20" s="79">
        <f>+'[1]Informe_Fondane'!X20</f>
        <v>0</v>
      </c>
      <c r="Y20" s="79">
        <f>+'[1]Informe_Fondane'!Y20</f>
        <v>0</v>
      </c>
      <c r="Z20" s="79">
        <f>+'[1]Informe_Fondane'!Z20</f>
        <v>0</v>
      </c>
      <c r="AA20" s="79">
        <f>+'[1]Informe_Fondane'!AA20</f>
        <v>0</v>
      </c>
      <c r="AB20" s="79">
        <f>+'[1]Informe_Fondane'!AB20</f>
        <v>0</v>
      </c>
      <c r="AC20" s="79">
        <f>+'[1]Informe_Fondane'!AC20</f>
        <v>0</v>
      </c>
      <c r="AD20" s="79">
        <f>+'[1]Informe_Fondane'!AD20</f>
        <v>0</v>
      </c>
      <c r="AE20" s="79">
        <f>+'[1]Informe_Fondane'!AE20</f>
        <v>0</v>
      </c>
      <c r="AF20" s="79">
        <f>+'[1]Informe_Fondane'!AF20</f>
        <v>0</v>
      </c>
      <c r="AG20" s="79">
        <f>SUM(U20:AF20)</f>
        <v>0</v>
      </c>
      <c r="AH20" s="79">
        <f>+'[1]Informe_Fondane'!AH20</f>
        <v>0</v>
      </c>
      <c r="AI20" s="79">
        <f>+'[1]Informe_Fondane'!AI20</f>
        <v>0</v>
      </c>
      <c r="AJ20" s="79">
        <f>+'[1]Informe_Fondane'!AJ20</f>
        <v>0</v>
      </c>
      <c r="AK20" s="79">
        <f>+'[1]Informe_Fondane'!AK20</f>
        <v>0</v>
      </c>
      <c r="AL20" s="79">
        <f>+'[1]Informe_Fondane'!AL20</f>
        <v>0</v>
      </c>
      <c r="AM20" s="79">
        <f>+'[1]Informe_Fondane'!AM20</f>
        <v>0</v>
      </c>
      <c r="AN20" s="79">
        <f>+'[1]Informe_Fondane'!AN20</f>
        <v>0</v>
      </c>
      <c r="AO20" s="79">
        <f>+'[1]Informe_Fondane'!AO20</f>
        <v>0</v>
      </c>
      <c r="AP20" s="79">
        <f>+'[1]Informe_Fondane'!AP20</f>
        <v>0</v>
      </c>
      <c r="AQ20" s="79">
        <f>+'[1]Informe_Fondane'!AQ20</f>
        <v>0</v>
      </c>
      <c r="AR20" s="79">
        <f>+'[1]Informe_Fondane'!AR20</f>
        <v>0</v>
      </c>
      <c r="AS20" s="79">
        <f>+'[1]Informe_Fondane'!AS20</f>
        <v>0</v>
      </c>
      <c r="AT20" s="75">
        <f>SUM(AH20:AS20)</f>
        <v>0</v>
      </c>
      <c r="AU20" s="79">
        <f>+'[1]Informe_Fondane'!AU20</f>
        <v>0</v>
      </c>
      <c r="AV20" s="79">
        <f>+'[1]Informe_Fondane'!AV20</f>
        <v>0</v>
      </c>
      <c r="AW20" s="79">
        <f>+'[1]Informe_Fondane'!AW20</f>
        <v>0</v>
      </c>
      <c r="AX20" s="79">
        <f>+'[1]Informe_Fondane'!AX20</f>
        <v>0</v>
      </c>
      <c r="AY20" s="79">
        <f>+'[1]Informe_Fondane'!AY20</f>
        <v>0</v>
      </c>
      <c r="AZ20" s="79">
        <f>+'[1]Informe_Fondane'!AZ20</f>
        <v>0</v>
      </c>
      <c r="BA20" s="79">
        <f>+'[1]Informe_Fondane'!BA20</f>
        <v>0</v>
      </c>
      <c r="BB20" s="79">
        <f>+'[1]Informe_Fondane'!BB20</f>
        <v>0</v>
      </c>
      <c r="BC20" s="79">
        <f>+'[1]Informe_Fondane'!BC20</f>
        <v>0</v>
      </c>
      <c r="BD20" s="79">
        <f>+'[1]Informe_Fondane'!BD20</f>
        <v>0</v>
      </c>
      <c r="BE20" s="79">
        <f>+'[1]Informe_Fondane'!BE20</f>
        <v>0</v>
      </c>
      <c r="BF20" s="79">
        <f>+'[1]Informe_Fondane'!BF20</f>
        <v>0</v>
      </c>
      <c r="BG20" s="79">
        <f>SUM(AU20:BF20)</f>
        <v>0</v>
      </c>
      <c r="BH20" s="13"/>
      <c r="BI20" s="13"/>
    </row>
    <row r="21" spans="1:59" s="13" customFormat="1" ht="26.25">
      <c r="A21" s="71" t="s">
        <v>98</v>
      </c>
      <c r="B21" s="72"/>
      <c r="C21" s="71" t="s">
        <v>99</v>
      </c>
      <c r="D21" s="71">
        <f>+D22+D27</f>
        <v>215000</v>
      </c>
      <c r="E21" s="71">
        <f aca="true" t="shared" si="8" ref="E21:BG21">+E22+E27</f>
        <v>81050.237</v>
      </c>
      <c r="F21" s="71">
        <f t="shared" si="8"/>
        <v>81050.237</v>
      </c>
      <c r="G21" s="71">
        <f t="shared" si="8"/>
        <v>215000</v>
      </c>
      <c r="H21" s="71">
        <f t="shared" si="8"/>
        <v>10498</v>
      </c>
      <c r="I21" s="71">
        <f t="shared" si="8"/>
        <v>50</v>
      </c>
      <c r="J21" s="71">
        <f t="shared" si="8"/>
        <v>361.44</v>
      </c>
      <c r="K21" s="71">
        <f t="shared" si="8"/>
        <v>0</v>
      </c>
      <c r="L21" s="71">
        <f t="shared" si="8"/>
        <v>0</v>
      </c>
      <c r="M21" s="71">
        <f t="shared" si="8"/>
        <v>-3</v>
      </c>
      <c r="N21" s="71">
        <f t="shared" si="8"/>
        <v>0</v>
      </c>
      <c r="O21" s="71">
        <f t="shared" si="8"/>
        <v>0</v>
      </c>
      <c r="P21" s="71">
        <f t="shared" si="8"/>
        <v>0</v>
      </c>
      <c r="Q21" s="71">
        <f t="shared" si="8"/>
        <v>104450.237</v>
      </c>
      <c r="R21" s="71">
        <f t="shared" si="8"/>
        <v>0</v>
      </c>
      <c r="S21" s="71">
        <f t="shared" si="8"/>
        <v>-325.296</v>
      </c>
      <c r="T21" s="71">
        <f t="shared" si="8"/>
        <v>115031.381</v>
      </c>
      <c r="U21" s="71">
        <f t="shared" si="8"/>
        <v>10498</v>
      </c>
      <c r="V21" s="71">
        <f t="shared" si="8"/>
        <v>0</v>
      </c>
      <c r="W21" s="71">
        <f t="shared" si="8"/>
        <v>47</v>
      </c>
      <c r="X21" s="71">
        <f t="shared" si="8"/>
        <v>36.144</v>
      </c>
      <c r="Y21" s="71">
        <f t="shared" si="8"/>
        <v>0</v>
      </c>
      <c r="Z21" s="71">
        <f t="shared" si="8"/>
        <v>0</v>
      </c>
      <c r="AA21" s="71">
        <f t="shared" si="8"/>
        <v>0</v>
      </c>
      <c r="AB21" s="71">
        <f t="shared" si="8"/>
        <v>0</v>
      </c>
      <c r="AC21" s="71">
        <f t="shared" si="8"/>
        <v>0</v>
      </c>
      <c r="AD21" s="71">
        <f t="shared" si="8"/>
        <v>104450.237</v>
      </c>
      <c r="AE21" s="71">
        <f t="shared" si="8"/>
        <v>0</v>
      </c>
      <c r="AF21" s="71">
        <f t="shared" si="8"/>
        <v>0</v>
      </c>
      <c r="AG21" s="71">
        <f t="shared" si="8"/>
        <v>115031.381</v>
      </c>
      <c r="AH21" s="71">
        <f t="shared" si="8"/>
        <v>10498</v>
      </c>
      <c r="AI21" s="71">
        <f t="shared" si="8"/>
        <v>0</v>
      </c>
      <c r="AJ21" s="71">
        <f t="shared" si="8"/>
        <v>47</v>
      </c>
      <c r="AK21" s="71">
        <f t="shared" si="8"/>
        <v>36.144</v>
      </c>
      <c r="AL21" s="71">
        <f t="shared" si="8"/>
        <v>0</v>
      </c>
      <c r="AM21" s="71">
        <f t="shared" si="8"/>
        <v>0</v>
      </c>
      <c r="AN21" s="71">
        <f t="shared" si="8"/>
        <v>0</v>
      </c>
      <c r="AO21" s="71">
        <f t="shared" si="8"/>
        <v>0</v>
      </c>
      <c r="AP21" s="71">
        <f t="shared" si="8"/>
        <v>0</v>
      </c>
      <c r="AQ21" s="71">
        <f t="shared" si="8"/>
        <v>104450.237</v>
      </c>
      <c r="AR21" s="71">
        <f t="shared" si="8"/>
        <v>0</v>
      </c>
      <c r="AS21" s="71">
        <f t="shared" si="8"/>
        <v>0</v>
      </c>
      <c r="AT21" s="71">
        <f t="shared" si="8"/>
        <v>115031.381</v>
      </c>
      <c r="AU21" s="71">
        <f t="shared" si="8"/>
        <v>10498</v>
      </c>
      <c r="AV21" s="71">
        <f t="shared" si="8"/>
        <v>0</v>
      </c>
      <c r="AW21" s="71">
        <f t="shared" si="8"/>
        <v>47</v>
      </c>
      <c r="AX21" s="71">
        <f t="shared" si="8"/>
        <v>36.144</v>
      </c>
      <c r="AY21" s="71">
        <f t="shared" si="8"/>
        <v>0</v>
      </c>
      <c r="AZ21" s="71">
        <f t="shared" si="8"/>
        <v>0</v>
      </c>
      <c r="BA21" s="71">
        <f t="shared" si="8"/>
        <v>0</v>
      </c>
      <c r="BB21" s="71">
        <f t="shared" si="8"/>
        <v>0</v>
      </c>
      <c r="BC21" s="71">
        <f t="shared" si="8"/>
        <v>0</v>
      </c>
      <c r="BD21" s="71">
        <f t="shared" si="8"/>
        <v>104450.237</v>
      </c>
      <c r="BE21" s="71">
        <f t="shared" si="8"/>
        <v>0</v>
      </c>
      <c r="BF21" s="71">
        <f t="shared" si="8"/>
        <v>0</v>
      </c>
      <c r="BG21" s="71">
        <f t="shared" si="8"/>
        <v>115031.381</v>
      </c>
    </row>
    <row r="22" spans="1:61" s="11" customFormat="1" ht="12.75">
      <c r="A22" s="73" t="s">
        <v>100</v>
      </c>
      <c r="B22" s="74"/>
      <c r="C22" s="77" t="s">
        <v>101</v>
      </c>
      <c r="D22" s="73">
        <f>+D23</f>
        <v>190000</v>
      </c>
      <c r="E22" s="73">
        <f aca="true" t="shared" si="9" ref="E22:BG22">+E23</f>
        <v>1600</v>
      </c>
      <c r="F22" s="73">
        <f t="shared" si="9"/>
        <v>81050.237</v>
      </c>
      <c r="G22" s="73">
        <f t="shared" si="9"/>
        <v>110549.763</v>
      </c>
      <c r="H22" s="73">
        <f t="shared" si="9"/>
        <v>10498</v>
      </c>
      <c r="I22" s="73">
        <f t="shared" si="9"/>
        <v>50</v>
      </c>
      <c r="J22" s="73">
        <f t="shared" si="9"/>
        <v>361.44</v>
      </c>
      <c r="K22" s="73">
        <f t="shared" si="9"/>
        <v>0</v>
      </c>
      <c r="L22" s="73">
        <f t="shared" si="9"/>
        <v>0</v>
      </c>
      <c r="M22" s="73">
        <f t="shared" si="9"/>
        <v>-3</v>
      </c>
      <c r="N22" s="73">
        <f t="shared" si="9"/>
        <v>0</v>
      </c>
      <c r="O22" s="73">
        <f t="shared" si="9"/>
        <v>0</v>
      </c>
      <c r="P22" s="73">
        <f t="shared" si="9"/>
        <v>0</v>
      </c>
      <c r="Q22" s="73">
        <f t="shared" si="9"/>
        <v>0</v>
      </c>
      <c r="R22" s="73">
        <f t="shared" si="9"/>
        <v>0</v>
      </c>
      <c r="S22" s="73">
        <f t="shared" si="9"/>
        <v>-325.296</v>
      </c>
      <c r="T22" s="73">
        <f t="shared" si="9"/>
        <v>10581.144</v>
      </c>
      <c r="U22" s="73">
        <f t="shared" si="9"/>
        <v>10498</v>
      </c>
      <c r="V22" s="73">
        <f t="shared" si="9"/>
        <v>0</v>
      </c>
      <c r="W22" s="73">
        <f t="shared" si="9"/>
        <v>47</v>
      </c>
      <c r="X22" s="73">
        <f t="shared" si="9"/>
        <v>36.144</v>
      </c>
      <c r="Y22" s="73">
        <f t="shared" si="9"/>
        <v>0</v>
      </c>
      <c r="Z22" s="73">
        <f t="shared" si="9"/>
        <v>0</v>
      </c>
      <c r="AA22" s="73">
        <f t="shared" si="9"/>
        <v>0</v>
      </c>
      <c r="AB22" s="73">
        <f t="shared" si="9"/>
        <v>0</v>
      </c>
      <c r="AC22" s="73">
        <f t="shared" si="9"/>
        <v>0</v>
      </c>
      <c r="AD22" s="73">
        <f t="shared" si="9"/>
        <v>0</v>
      </c>
      <c r="AE22" s="73">
        <f t="shared" si="9"/>
        <v>0</v>
      </c>
      <c r="AF22" s="73">
        <f t="shared" si="9"/>
        <v>0</v>
      </c>
      <c r="AG22" s="73">
        <f t="shared" si="9"/>
        <v>10581.144</v>
      </c>
      <c r="AH22" s="73">
        <f t="shared" si="9"/>
        <v>10498</v>
      </c>
      <c r="AI22" s="73">
        <f t="shared" si="9"/>
        <v>0</v>
      </c>
      <c r="AJ22" s="73">
        <f t="shared" si="9"/>
        <v>47</v>
      </c>
      <c r="AK22" s="73">
        <f t="shared" si="9"/>
        <v>36.144</v>
      </c>
      <c r="AL22" s="73">
        <f t="shared" si="9"/>
        <v>0</v>
      </c>
      <c r="AM22" s="73">
        <f t="shared" si="9"/>
        <v>0</v>
      </c>
      <c r="AN22" s="73">
        <f t="shared" si="9"/>
        <v>0</v>
      </c>
      <c r="AO22" s="73">
        <f t="shared" si="9"/>
        <v>0</v>
      </c>
      <c r="AP22" s="73">
        <f t="shared" si="9"/>
        <v>0</v>
      </c>
      <c r="AQ22" s="73">
        <f t="shared" si="9"/>
        <v>0</v>
      </c>
      <c r="AR22" s="73">
        <f t="shared" si="9"/>
        <v>0</v>
      </c>
      <c r="AS22" s="73">
        <f t="shared" si="9"/>
        <v>0</v>
      </c>
      <c r="AT22" s="73">
        <f t="shared" si="9"/>
        <v>10581.144</v>
      </c>
      <c r="AU22" s="73">
        <f t="shared" si="9"/>
        <v>10498</v>
      </c>
      <c r="AV22" s="73">
        <f t="shared" si="9"/>
        <v>0</v>
      </c>
      <c r="AW22" s="73">
        <f t="shared" si="9"/>
        <v>47</v>
      </c>
      <c r="AX22" s="73">
        <f t="shared" si="9"/>
        <v>36.144</v>
      </c>
      <c r="AY22" s="73">
        <f t="shared" si="9"/>
        <v>0</v>
      </c>
      <c r="AZ22" s="73">
        <f t="shared" si="9"/>
        <v>0</v>
      </c>
      <c r="BA22" s="73">
        <f t="shared" si="9"/>
        <v>0</v>
      </c>
      <c r="BB22" s="73">
        <f t="shared" si="9"/>
        <v>0</v>
      </c>
      <c r="BC22" s="73">
        <f t="shared" si="9"/>
        <v>0</v>
      </c>
      <c r="BD22" s="73">
        <f t="shared" si="9"/>
        <v>0</v>
      </c>
      <c r="BE22" s="73">
        <f t="shared" si="9"/>
        <v>0</v>
      </c>
      <c r="BF22" s="73">
        <f t="shared" si="9"/>
        <v>0</v>
      </c>
      <c r="BG22" s="73">
        <f t="shared" si="9"/>
        <v>10581.144</v>
      </c>
      <c r="BH22" s="13"/>
      <c r="BI22" s="13"/>
    </row>
    <row r="23" spans="1:61" s="14" customFormat="1" ht="9.75">
      <c r="A23" s="65" t="s">
        <v>102</v>
      </c>
      <c r="B23" s="66"/>
      <c r="C23" s="78" t="s">
        <v>103</v>
      </c>
      <c r="D23" s="65">
        <f>SUM(D24:D26)</f>
        <v>190000</v>
      </c>
      <c r="E23" s="65">
        <f aca="true" t="shared" si="10" ref="E23:BG23">SUM(E24:E26)</f>
        <v>1600</v>
      </c>
      <c r="F23" s="65">
        <f t="shared" si="10"/>
        <v>81050.237</v>
      </c>
      <c r="G23" s="65">
        <f t="shared" si="10"/>
        <v>110549.763</v>
      </c>
      <c r="H23" s="65">
        <f t="shared" si="10"/>
        <v>10498</v>
      </c>
      <c r="I23" s="65">
        <f t="shared" si="10"/>
        <v>50</v>
      </c>
      <c r="J23" s="65">
        <f t="shared" si="10"/>
        <v>361.44</v>
      </c>
      <c r="K23" s="65">
        <f t="shared" si="10"/>
        <v>0</v>
      </c>
      <c r="L23" s="65">
        <f t="shared" si="10"/>
        <v>0</v>
      </c>
      <c r="M23" s="65">
        <f t="shared" si="10"/>
        <v>-3</v>
      </c>
      <c r="N23" s="65">
        <f t="shared" si="10"/>
        <v>0</v>
      </c>
      <c r="O23" s="65">
        <f t="shared" si="10"/>
        <v>0</v>
      </c>
      <c r="P23" s="65">
        <f t="shared" si="10"/>
        <v>0</v>
      </c>
      <c r="Q23" s="65">
        <f t="shared" si="10"/>
        <v>0</v>
      </c>
      <c r="R23" s="65">
        <f t="shared" si="10"/>
        <v>0</v>
      </c>
      <c r="S23" s="65">
        <f t="shared" si="10"/>
        <v>-325.296</v>
      </c>
      <c r="T23" s="65">
        <f t="shared" si="10"/>
        <v>10581.144</v>
      </c>
      <c r="U23" s="65">
        <f t="shared" si="10"/>
        <v>10498</v>
      </c>
      <c r="V23" s="65">
        <f t="shared" si="10"/>
        <v>0</v>
      </c>
      <c r="W23" s="65">
        <f t="shared" si="10"/>
        <v>47</v>
      </c>
      <c r="X23" s="65">
        <f t="shared" si="10"/>
        <v>36.144</v>
      </c>
      <c r="Y23" s="65">
        <f t="shared" si="10"/>
        <v>0</v>
      </c>
      <c r="Z23" s="65">
        <f t="shared" si="10"/>
        <v>0</v>
      </c>
      <c r="AA23" s="65">
        <f t="shared" si="10"/>
        <v>0</v>
      </c>
      <c r="AB23" s="65">
        <f t="shared" si="10"/>
        <v>0</v>
      </c>
      <c r="AC23" s="65">
        <f t="shared" si="10"/>
        <v>0</v>
      </c>
      <c r="AD23" s="65">
        <f t="shared" si="10"/>
        <v>0</v>
      </c>
      <c r="AE23" s="65">
        <f t="shared" si="10"/>
        <v>0</v>
      </c>
      <c r="AF23" s="65">
        <f t="shared" si="10"/>
        <v>0</v>
      </c>
      <c r="AG23" s="65">
        <f t="shared" si="10"/>
        <v>10581.144</v>
      </c>
      <c r="AH23" s="65">
        <f t="shared" si="10"/>
        <v>10498</v>
      </c>
      <c r="AI23" s="65">
        <f t="shared" si="10"/>
        <v>0</v>
      </c>
      <c r="AJ23" s="65">
        <f t="shared" si="10"/>
        <v>47</v>
      </c>
      <c r="AK23" s="65">
        <f t="shared" si="10"/>
        <v>36.144</v>
      </c>
      <c r="AL23" s="65">
        <f t="shared" si="10"/>
        <v>0</v>
      </c>
      <c r="AM23" s="65">
        <f t="shared" si="10"/>
        <v>0</v>
      </c>
      <c r="AN23" s="65">
        <f t="shared" si="10"/>
        <v>0</v>
      </c>
      <c r="AO23" s="65">
        <f t="shared" si="10"/>
        <v>0</v>
      </c>
      <c r="AP23" s="65">
        <f t="shared" si="10"/>
        <v>0</v>
      </c>
      <c r="AQ23" s="65">
        <f t="shared" si="10"/>
        <v>0</v>
      </c>
      <c r="AR23" s="65">
        <f t="shared" si="10"/>
        <v>0</v>
      </c>
      <c r="AS23" s="65">
        <f t="shared" si="10"/>
        <v>0</v>
      </c>
      <c r="AT23" s="65">
        <f t="shared" si="10"/>
        <v>10581.144</v>
      </c>
      <c r="AU23" s="65">
        <f t="shared" si="10"/>
        <v>10498</v>
      </c>
      <c r="AV23" s="65">
        <f t="shared" si="10"/>
        <v>0</v>
      </c>
      <c r="AW23" s="65">
        <f t="shared" si="10"/>
        <v>47</v>
      </c>
      <c r="AX23" s="65">
        <f t="shared" si="10"/>
        <v>36.144</v>
      </c>
      <c r="AY23" s="65">
        <f t="shared" si="10"/>
        <v>0</v>
      </c>
      <c r="AZ23" s="65">
        <f t="shared" si="10"/>
        <v>0</v>
      </c>
      <c r="BA23" s="65">
        <f t="shared" si="10"/>
        <v>0</v>
      </c>
      <c r="BB23" s="65">
        <f t="shared" si="10"/>
        <v>0</v>
      </c>
      <c r="BC23" s="65">
        <f t="shared" si="10"/>
        <v>0</v>
      </c>
      <c r="BD23" s="65">
        <f t="shared" si="10"/>
        <v>0</v>
      </c>
      <c r="BE23" s="65">
        <f t="shared" si="10"/>
        <v>0</v>
      </c>
      <c r="BF23" s="65">
        <f t="shared" si="10"/>
        <v>0</v>
      </c>
      <c r="BG23" s="65">
        <f t="shared" si="10"/>
        <v>10581.144</v>
      </c>
      <c r="BH23" s="13"/>
      <c r="BI23" s="13"/>
    </row>
    <row r="24" spans="1:59" s="13" customFormat="1" ht="9.75">
      <c r="A24" s="15" t="s">
        <v>104</v>
      </c>
      <c r="B24" s="16">
        <v>20</v>
      </c>
      <c r="C24" s="83" t="s">
        <v>105</v>
      </c>
      <c r="D24" s="15">
        <v>179000</v>
      </c>
      <c r="E24" s="79">
        <f>+'[1]Informe_Fondane'!E24</f>
        <v>1600</v>
      </c>
      <c r="F24" s="79">
        <f>+'[1]Informe_Fondane'!F24</f>
        <v>81050.237</v>
      </c>
      <c r="G24" s="79">
        <f>+D24+E24-F24</f>
        <v>99549.763</v>
      </c>
      <c r="H24" s="79">
        <f>+'[1]Informe_Fondane'!H24</f>
        <v>0</v>
      </c>
      <c r="I24" s="79">
        <f>+'[1]Informe_Fondane'!I24</f>
        <v>0</v>
      </c>
      <c r="J24" s="79">
        <f>+'[1]Informe_Fondane'!J24</f>
        <v>0</v>
      </c>
      <c r="K24" s="79">
        <f>+'[1]Informe_Fondane'!K24</f>
        <v>0</v>
      </c>
      <c r="L24" s="79">
        <f>+'[1]Informe_Fondane'!L24</f>
        <v>0</v>
      </c>
      <c r="M24" s="79">
        <f>+'[1]Informe_Fondane'!M24</f>
        <v>0</v>
      </c>
      <c r="N24" s="79">
        <f>+'[1]Informe_Fondane'!N24</f>
        <v>0</v>
      </c>
      <c r="O24" s="79">
        <f>+'[1]Informe_Fondane'!O24</f>
        <v>0</v>
      </c>
      <c r="P24" s="79">
        <f>+'[1]Informe_Fondane'!P24</f>
        <v>0</v>
      </c>
      <c r="Q24" s="79">
        <f>+'[1]Informe_Fondane'!Q24</f>
        <v>0</v>
      </c>
      <c r="R24" s="79">
        <f>+'[1]Informe_Fondane'!R24</f>
        <v>0</v>
      </c>
      <c r="S24" s="79">
        <f>+'[1]Informe_Fondane'!S24</f>
        <v>0</v>
      </c>
      <c r="T24" s="79">
        <f>SUM(H24:S24)</f>
        <v>0</v>
      </c>
      <c r="U24" s="79">
        <f>+'[1]Informe_Fondane'!U24</f>
        <v>0</v>
      </c>
      <c r="V24" s="79">
        <f>+'[1]Informe_Fondane'!V24</f>
        <v>0</v>
      </c>
      <c r="W24" s="79">
        <f>+'[1]Informe_Fondane'!W24</f>
        <v>0</v>
      </c>
      <c r="X24" s="79">
        <f>+'[1]Informe_Fondane'!X24</f>
        <v>0</v>
      </c>
      <c r="Y24" s="79">
        <f>+'[1]Informe_Fondane'!Y24</f>
        <v>0</v>
      </c>
      <c r="Z24" s="79">
        <f>+'[1]Informe_Fondane'!Z24</f>
        <v>0</v>
      </c>
      <c r="AA24" s="79">
        <f>+'[1]Informe_Fondane'!AA24</f>
        <v>0</v>
      </c>
      <c r="AB24" s="79">
        <f>+'[1]Informe_Fondane'!AB24</f>
        <v>0</v>
      </c>
      <c r="AC24" s="79">
        <f>+'[1]Informe_Fondane'!AC24</f>
        <v>0</v>
      </c>
      <c r="AD24" s="79">
        <f>+'[1]Informe_Fondane'!AD24</f>
        <v>0</v>
      </c>
      <c r="AE24" s="79">
        <f>+'[1]Informe_Fondane'!AE24</f>
        <v>0</v>
      </c>
      <c r="AF24" s="79">
        <f>+'[1]Informe_Fondane'!AF24</f>
        <v>0</v>
      </c>
      <c r="AG24" s="79">
        <f>SUM(U24:AF24)</f>
        <v>0</v>
      </c>
      <c r="AH24" s="79">
        <f>+'[1]Informe_Fondane'!AH24</f>
        <v>0</v>
      </c>
      <c r="AI24" s="79">
        <f>+'[1]Informe_Fondane'!AI24</f>
        <v>0</v>
      </c>
      <c r="AJ24" s="79">
        <f>+'[1]Informe_Fondane'!AJ24</f>
        <v>0</v>
      </c>
      <c r="AK24" s="79">
        <f>+'[1]Informe_Fondane'!AK24</f>
        <v>0</v>
      </c>
      <c r="AL24" s="79">
        <f>+'[1]Informe_Fondane'!AL24</f>
        <v>0</v>
      </c>
      <c r="AM24" s="79">
        <f>+'[1]Informe_Fondane'!AM24</f>
        <v>0</v>
      </c>
      <c r="AN24" s="79">
        <f>+'[1]Informe_Fondane'!AN24</f>
        <v>0</v>
      </c>
      <c r="AO24" s="79">
        <f>+'[1]Informe_Fondane'!AO24</f>
        <v>0</v>
      </c>
      <c r="AP24" s="79">
        <f>+'[1]Informe_Fondane'!AP24</f>
        <v>0</v>
      </c>
      <c r="AQ24" s="79">
        <f>+'[1]Informe_Fondane'!AQ24</f>
        <v>0</v>
      </c>
      <c r="AR24" s="79">
        <f>+'[1]Informe_Fondane'!AR24</f>
        <v>0</v>
      </c>
      <c r="AS24" s="79">
        <f>+'[1]Informe_Fondane'!AS24</f>
        <v>0</v>
      </c>
      <c r="AT24" s="15">
        <f>SUM(AH24:AS24)</f>
        <v>0</v>
      </c>
      <c r="AU24" s="79">
        <f>+'[1]Informe_Fondane'!AU24</f>
        <v>0</v>
      </c>
      <c r="AV24" s="79">
        <f>+'[1]Informe_Fondane'!AV24</f>
        <v>0</v>
      </c>
      <c r="AW24" s="79">
        <f>+'[1]Informe_Fondane'!AW24</f>
        <v>0</v>
      </c>
      <c r="AX24" s="79">
        <f>+'[1]Informe_Fondane'!AX24</f>
        <v>0</v>
      </c>
      <c r="AY24" s="79">
        <f>+'[1]Informe_Fondane'!AY24</f>
        <v>0</v>
      </c>
      <c r="AZ24" s="79">
        <f>+'[1]Informe_Fondane'!AZ24</f>
        <v>0</v>
      </c>
      <c r="BA24" s="79">
        <f>+'[1]Informe_Fondane'!BA24</f>
        <v>0</v>
      </c>
      <c r="BB24" s="79">
        <f>+'[1]Informe_Fondane'!BB24</f>
        <v>0</v>
      </c>
      <c r="BC24" s="79">
        <f>+'[1]Informe_Fondane'!BC24</f>
        <v>0</v>
      </c>
      <c r="BD24" s="79">
        <f>+'[1]Informe_Fondane'!BD24</f>
        <v>0</v>
      </c>
      <c r="BE24" s="79">
        <f>+'[1]Informe_Fondane'!BE24</f>
        <v>0</v>
      </c>
      <c r="BF24" s="79">
        <f>+'[1]Informe_Fondane'!BF24</f>
        <v>0</v>
      </c>
      <c r="BG24" s="79">
        <f>SUM(AU24:BF24)</f>
        <v>0</v>
      </c>
    </row>
    <row r="25" spans="1:59" s="13" customFormat="1" ht="9.75">
      <c r="A25" s="17" t="s">
        <v>106</v>
      </c>
      <c r="B25" s="18">
        <v>20</v>
      </c>
      <c r="C25" s="82" t="s">
        <v>107</v>
      </c>
      <c r="D25" s="17">
        <v>11000</v>
      </c>
      <c r="E25" s="79">
        <f>+'[1]Informe_Fondane'!E25</f>
        <v>0</v>
      </c>
      <c r="F25" s="79">
        <f>+'[1]Informe_Fondane'!F25</f>
        <v>0</v>
      </c>
      <c r="G25" s="79">
        <f>+D25+E25-F25</f>
        <v>11000</v>
      </c>
      <c r="H25" s="79">
        <f>+'[1]Informe_Fondane'!H25</f>
        <v>10498</v>
      </c>
      <c r="I25" s="79">
        <f>+'[1]Informe_Fondane'!I25</f>
        <v>50</v>
      </c>
      <c r="J25" s="79">
        <f>+'[1]Informe_Fondane'!J25</f>
        <v>361.44</v>
      </c>
      <c r="K25" s="79">
        <f>+'[1]Informe_Fondane'!K25</f>
        <v>0</v>
      </c>
      <c r="L25" s="79">
        <f>+'[1]Informe_Fondane'!L25</f>
        <v>0</v>
      </c>
      <c r="M25" s="79">
        <f>+'[1]Informe_Fondane'!M25</f>
        <v>-3</v>
      </c>
      <c r="N25" s="79">
        <f>+'[1]Informe_Fondane'!N25</f>
        <v>0</v>
      </c>
      <c r="O25" s="79">
        <f>+'[1]Informe_Fondane'!O25</f>
        <v>0</v>
      </c>
      <c r="P25" s="79">
        <f>+'[1]Informe_Fondane'!P25</f>
        <v>0</v>
      </c>
      <c r="Q25" s="79">
        <f>+'[1]Informe_Fondane'!Q25</f>
        <v>0</v>
      </c>
      <c r="R25" s="79">
        <f>+'[1]Informe_Fondane'!R25</f>
        <v>0</v>
      </c>
      <c r="S25" s="79">
        <f>+'[1]Informe_Fondane'!S25</f>
        <v>-325.296</v>
      </c>
      <c r="T25" s="79">
        <f>SUM(H25:S25)</f>
        <v>10581.144</v>
      </c>
      <c r="U25" s="79">
        <f>+'[1]Informe_Fondane'!U25</f>
        <v>10498</v>
      </c>
      <c r="V25" s="79">
        <f>+'[1]Informe_Fondane'!V25</f>
        <v>0</v>
      </c>
      <c r="W25" s="79">
        <f>+'[1]Informe_Fondane'!W25</f>
        <v>47</v>
      </c>
      <c r="X25" s="79">
        <f>+'[1]Informe_Fondane'!X25</f>
        <v>36.144</v>
      </c>
      <c r="Y25" s="79">
        <f>+'[1]Informe_Fondane'!Y25</f>
        <v>0</v>
      </c>
      <c r="Z25" s="79">
        <f>+'[1]Informe_Fondane'!Z25</f>
        <v>0</v>
      </c>
      <c r="AA25" s="79">
        <f>+'[1]Informe_Fondane'!AA25</f>
        <v>0</v>
      </c>
      <c r="AB25" s="79">
        <f>+'[1]Informe_Fondane'!AB25</f>
        <v>0</v>
      </c>
      <c r="AC25" s="79">
        <f>+'[1]Informe_Fondane'!AC25</f>
        <v>0</v>
      </c>
      <c r="AD25" s="79">
        <f>+'[1]Informe_Fondane'!AD25</f>
        <v>0</v>
      </c>
      <c r="AE25" s="79">
        <f>+'[1]Informe_Fondane'!AE25</f>
        <v>0</v>
      </c>
      <c r="AF25" s="79">
        <f>+'[1]Informe_Fondane'!AF25</f>
        <v>0</v>
      </c>
      <c r="AG25" s="79">
        <f>SUM(U25:AF25)</f>
        <v>10581.144</v>
      </c>
      <c r="AH25" s="79">
        <f>+'[1]Informe_Fondane'!AH25</f>
        <v>10498</v>
      </c>
      <c r="AI25" s="79">
        <f>+'[1]Informe_Fondane'!AI25</f>
        <v>0</v>
      </c>
      <c r="AJ25" s="79">
        <f>+'[1]Informe_Fondane'!AJ25</f>
        <v>47</v>
      </c>
      <c r="AK25" s="79">
        <f>+'[1]Informe_Fondane'!AK25</f>
        <v>36.144</v>
      </c>
      <c r="AL25" s="79">
        <f>+'[1]Informe_Fondane'!AL25</f>
        <v>0</v>
      </c>
      <c r="AM25" s="79">
        <f>+'[1]Informe_Fondane'!AM25</f>
        <v>0</v>
      </c>
      <c r="AN25" s="79">
        <f>+'[1]Informe_Fondane'!AN25</f>
        <v>0</v>
      </c>
      <c r="AO25" s="79">
        <f>+'[1]Informe_Fondane'!AO25</f>
        <v>0</v>
      </c>
      <c r="AP25" s="79">
        <f>+'[1]Informe_Fondane'!AP25</f>
        <v>0</v>
      </c>
      <c r="AQ25" s="79">
        <f>+'[1]Informe_Fondane'!AQ25</f>
        <v>0</v>
      </c>
      <c r="AR25" s="79">
        <f>+'[1]Informe_Fondane'!AR25</f>
        <v>0</v>
      </c>
      <c r="AS25" s="79">
        <f>+'[1]Informe_Fondane'!AS25</f>
        <v>0</v>
      </c>
      <c r="AT25" s="17">
        <f>SUM(AH25:AS25)</f>
        <v>10581.144</v>
      </c>
      <c r="AU25" s="79">
        <f>+'[1]Informe_Fondane'!AU25</f>
        <v>10498</v>
      </c>
      <c r="AV25" s="79">
        <f>+'[1]Informe_Fondane'!AV25</f>
        <v>0</v>
      </c>
      <c r="AW25" s="79">
        <f>+'[1]Informe_Fondane'!AW25</f>
        <v>47</v>
      </c>
      <c r="AX25" s="79">
        <f>+'[1]Informe_Fondane'!AX25</f>
        <v>36.144</v>
      </c>
      <c r="AY25" s="79">
        <f>+'[1]Informe_Fondane'!AY25</f>
        <v>0</v>
      </c>
      <c r="AZ25" s="79">
        <f>+'[1]Informe_Fondane'!AZ25</f>
        <v>0</v>
      </c>
      <c r="BA25" s="79">
        <f>+'[1]Informe_Fondane'!BA25</f>
        <v>0</v>
      </c>
      <c r="BB25" s="79">
        <f>+'[1]Informe_Fondane'!BB25</f>
        <v>0</v>
      </c>
      <c r="BC25" s="79">
        <f>+'[1]Informe_Fondane'!BC25</f>
        <v>0</v>
      </c>
      <c r="BD25" s="79">
        <f>+'[1]Informe_Fondane'!BD25</f>
        <v>0</v>
      </c>
      <c r="BE25" s="79">
        <f>+'[1]Informe_Fondane'!BE25</f>
        <v>0</v>
      </c>
      <c r="BF25" s="79">
        <f>+'[1]Informe_Fondane'!BF25</f>
        <v>0</v>
      </c>
      <c r="BG25" s="79">
        <f>SUM(AU25:BF25)</f>
        <v>10581.144</v>
      </c>
    </row>
    <row r="26" spans="1:61" s="14" customFormat="1" ht="9" customHeight="1">
      <c r="A26" s="93" t="s">
        <v>108</v>
      </c>
      <c r="B26" s="94">
        <v>20</v>
      </c>
      <c r="C26" s="95" t="s">
        <v>109</v>
      </c>
      <c r="D26" s="93"/>
      <c r="E26" s="79">
        <f>+'[1]Informe_Fondane'!E26</f>
        <v>0</v>
      </c>
      <c r="F26" s="79">
        <f>+'[1]Informe_Fondane'!F26</f>
        <v>0</v>
      </c>
      <c r="G26" s="79">
        <f>+D26+E26-F26</f>
        <v>0</v>
      </c>
      <c r="H26" s="79">
        <f>+'[1]Informe_Fondane'!H26</f>
        <v>0</v>
      </c>
      <c r="I26" s="79">
        <f>+'[1]Informe_Fondane'!I26</f>
        <v>0</v>
      </c>
      <c r="J26" s="79">
        <f>+'[1]Informe_Fondane'!J26</f>
        <v>0</v>
      </c>
      <c r="K26" s="79">
        <f>+'[1]Informe_Fondane'!K26</f>
        <v>0</v>
      </c>
      <c r="L26" s="79">
        <f>+'[1]Informe_Fondane'!L26</f>
        <v>0</v>
      </c>
      <c r="M26" s="79">
        <f>+'[1]Informe_Fondane'!M26</f>
        <v>0</v>
      </c>
      <c r="N26" s="79">
        <f>+'[1]Informe_Fondane'!N26</f>
        <v>0</v>
      </c>
      <c r="O26" s="79">
        <f>+'[1]Informe_Fondane'!O26</f>
        <v>0</v>
      </c>
      <c r="P26" s="79">
        <f>+'[1]Informe_Fondane'!P26</f>
        <v>0</v>
      </c>
      <c r="Q26" s="79">
        <f>+'[1]Informe_Fondane'!Q26</f>
        <v>0</v>
      </c>
      <c r="R26" s="79">
        <f>+'[1]Informe_Fondane'!R26</f>
        <v>0</v>
      </c>
      <c r="S26" s="79">
        <f>+'[1]Informe_Fondane'!S26</f>
        <v>0</v>
      </c>
      <c r="T26" s="79">
        <f>SUM(H26:S26)</f>
        <v>0</v>
      </c>
      <c r="U26" s="79">
        <f>+'[1]Informe_Fondane'!U26</f>
        <v>0</v>
      </c>
      <c r="V26" s="79">
        <f>+'[1]Informe_Fondane'!V26</f>
        <v>0</v>
      </c>
      <c r="W26" s="79">
        <f>+'[1]Informe_Fondane'!W26</f>
        <v>0</v>
      </c>
      <c r="X26" s="79">
        <f>+'[1]Informe_Fondane'!X26</f>
        <v>0</v>
      </c>
      <c r="Y26" s="79">
        <f>+'[1]Informe_Fondane'!Y26</f>
        <v>0</v>
      </c>
      <c r="Z26" s="79">
        <f>+'[1]Informe_Fondane'!Z26</f>
        <v>0</v>
      </c>
      <c r="AA26" s="79">
        <f>+'[1]Informe_Fondane'!AA26</f>
        <v>0</v>
      </c>
      <c r="AB26" s="79">
        <f>+'[1]Informe_Fondane'!AB26</f>
        <v>0</v>
      </c>
      <c r="AC26" s="79">
        <f>+'[1]Informe_Fondane'!AC26</f>
        <v>0</v>
      </c>
      <c r="AD26" s="79">
        <f>+'[1]Informe_Fondane'!AD26</f>
        <v>0</v>
      </c>
      <c r="AE26" s="79">
        <f>+'[1]Informe_Fondane'!AE26</f>
        <v>0</v>
      </c>
      <c r="AF26" s="79">
        <f>+'[1]Informe_Fondane'!AF26</f>
        <v>0</v>
      </c>
      <c r="AG26" s="79">
        <f>SUM(U26:AF26)</f>
        <v>0</v>
      </c>
      <c r="AH26" s="79">
        <f>+'[1]Informe_Fondane'!AH26</f>
        <v>0</v>
      </c>
      <c r="AI26" s="79">
        <f>+'[1]Informe_Fondane'!AI26</f>
        <v>0</v>
      </c>
      <c r="AJ26" s="79">
        <f>+'[1]Informe_Fondane'!AJ26</f>
        <v>0</v>
      </c>
      <c r="AK26" s="79">
        <f>+'[1]Informe_Fondane'!AK26</f>
        <v>0</v>
      </c>
      <c r="AL26" s="79">
        <f>+'[1]Informe_Fondane'!AL26</f>
        <v>0</v>
      </c>
      <c r="AM26" s="79">
        <f>+'[1]Informe_Fondane'!AM26</f>
        <v>0</v>
      </c>
      <c r="AN26" s="79">
        <f>+'[1]Informe_Fondane'!AN26</f>
        <v>0</v>
      </c>
      <c r="AO26" s="79">
        <f>+'[1]Informe_Fondane'!AO26</f>
        <v>0</v>
      </c>
      <c r="AP26" s="79">
        <f>+'[1]Informe_Fondane'!AP26</f>
        <v>0</v>
      </c>
      <c r="AQ26" s="79">
        <f>+'[1]Informe_Fondane'!AQ26</f>
        <v>0</v>
      </c>
      <c r="AR26" s="79">
        <f>+'[1]Informe_Fondane'!AR26</f>
        <v>0</v>
      </c>
      <c r="AS26" s="79">
        <f>+'[1]Informe_Fondane'!AS26</f>
        <v>0</v>
      </c>
      <c r="AT26" s="75">
        <f>SUM(AH26:AS26)</f>
        <v>0</v>
      </c>
      <c r="AU26" s="79">
        <f>+'[1]Informe_Fondane'!AU26</f>
        <v>0</v>
      </c>
      <c r="AV26" s="79">
        <f>+'[1]Informe_Fondane'!AV26</f>
        <v>0</v>
      </c>
      <c r="AW26" s="79">
        <f>+'[1]Informe_Fondane'!AW26</f>
        <v>0</v>
      </c>
      <c r="AX26" s="79">
        <f>+'[1]Informe_Fondane'!AX26</f>
        <v>0</v>
      </c>
      <c r="AY26" s="79">
        <f>+'[1]Informe_Fondane'!AY26</f>
        <v>0</v>
      </c>
      <c r="AZ26" s="79">
        <f>+'[1]Informe_Fondane'!AZ26</f>
        <v>0</v>
      </c>
      <c r="BA26" s="79">
        <f>+'[1]Informe_Fondane'!BA26</f>
        <v>0</v>
      </c>
      <c r="BB26" s="79">
        <f>+'[1]Informe_Fondane'!BB26</f>
        <v>0</v>
      </c>
      <c r="BC26" s="79">
        <f>+'[1]Informe_Fondane'!BC26</f>
        <v>0</v>
      </c>
      <c r="BD26" s="79">
        <f>+'[1]Informe_Fondane'!BD26</f>
        <v>0</v>
      </c>
      <c r="BE26" s="79">
        <f>+'[1]Informe_Fondane'!BE26</f>
        <v>0</v>
      </c>
      <c r="BF26" s="79">
        <f>+'[1]Informe_Fondane'!BF26</f>
        <v>0</v>
      </c>
      <c r="BG26" s="79">
        <f>SUM(AU26:BF26)</f>
        <v>0</v>
      </c>
      <c r="BH26" s="13"/>
      <c r="BI26" s="13"/>
    </row>
    <row r="27" spans="1:59" s="13" customFormat="1" ht="12">
      <c r="A27" s="73" t="s">
        <v>110</v>
      </c>
      <c r="B27" s="74">
        <v>20</v>
      </c>
      <c r="C27" s="77" t="s">
        <v>111</v>
      </c>
      <c r="D27" s="73">
        <f>+D28</f>
        <v>25000</v>
      </c>
      <c r="E27" s="73">
        <f aca="true" t="shared" si="11" ref="E27:BG27">+E28</f>
        <v>79450.237</v>
      </c>
      <c r="F27" s="73">
        <f t="shared" si="11"/>
        <v>0</v>
      </c>
      <c r="G27" s="73">
        <f t="shared" si="11"/>
        <v>104450.237</v>
      </c>
      <c r="H27" s="73">
        <f t="shared" si="11"/>
        <v>0</v>
      </c>
      <c r="I27" s="73">
        <f t="shared" si="11"/>
        <v>0</v>
      </c>
      <c r="J27" s="73">
        <f t="shared" si="11"/>
        <v>0</v>
      </c>
      <c r="K27" s="73">
        <f t="shared" si="11"/>
        <v>0</v>
      </c>
      <c r="L27" s="73">
        <f t="shared" si="11"/>
        <v>0</v>
      </c>
      <c r="M27" s="73">
        <f t="shared" si="11"/>
        <v>0</v>
      </c>
      <c r="N27" s="73">
        <f t="shared" si="11"/>
        <v>0</v>
      </c>
      <c r="O27" s="73">
        <f t="shared" si="11"/>
        <v>0</v>
      </c>
      <c r="P27" s="73">
        <f t="shared" si="11"/>
        <v>0</v>
      </c>
      <c r="Q27" s="73">
        <f t="shared" si="11"/>
        <v>104450.237</v>
      </c>
      <c r="R27" s="73">
        <f t="shared" si="11"/>
        <v>0</v>
      </c>
      <c r="S27" s="73">
        <f t="shared" si="11"/>
        <v>0</v>
      </c>
      <c r="T27" s="73">
        <f t="shared" si="11"/>
        <v>104450.237</v>
      </c>
      <c r="U27" s="73">
        <f t="shared" si="11"/>
        <v>0</v>
      </c>
      <c r="V27" s="73">
        <f t="shared" si="11"/>
        <v>0</v>
      </c>
      <c r="W27" s="73">
        <f t="shared" si="11"/>
        <v>0</v>
      </c>
      <c r="X27" s="73">
        <f t="shared" si="11"/>
        <v>0</v>
      </c>
      <c r="Y27" s="73">
        <f t="shared" si="11"/>
        <v>0</v>
      </c>
      <c r="Z27" s="73">
        <f t="shared" si="11"/>
        <v>0</v>
      </c>
      <c r="AA27" s="73">
        <f t="shared" si="11"/>
        <v>0</v>
      </c>
      <c r="AB27" s="73">
        <f t="shared" si="11"/>
        <v>0</v>
      </c>
      <c r="AC27" s="73">
        <f t="shared" si="11"/>
        <v>0</v>
      </c>
      <c r="AD27" s="73">
        <f t="shared" si="11"/>
        <v>104450.237</v>
      </c>
      <c r="AE27" s="73">
        <f t="shared" si="11"/>
        <v>0</v>
      </c>
      <c r="AF27" s="73">
        <f t="shared" si="11"/>
        <v>0</v>
      </c>
      <c r="AG27" s="73">
        <f t="shared" si="11"/>
        <v>104450.237</v>
      </c>
      <c r="AH27" s="73">
        <f t="shared" si="11"/>
        <v>0</v>
      </c>
      <c r="AI27" s="73">
        <f t="shared" si="11"/>
        <v>0</v>
      </c>
      <c r="AJ27" s="73">
        <f t="shared" si="11"/>
        <v>0</v>
      </c>
      <c r="AK27" s="73">
        <f t="shared" si="11"/>
        <v>0</v>
      </c>
      <c r="AL27" s="73">
        <f t="shared" si="11"/>
        <v>0</v>
      </c>
      <c r="AM27" s="73">
        <f t="shared" si="11"/>
        <v>0</v>
      </c>
      <c r="AN27" s="73">
        <f t="shared" si="11"/>
        <v>0</v>
      </c>
      <c r="AO27" s="73">
        <f t="shared" si="11"/>
        <v>0</v>
      </c>
      <c r="AP27" s="73">
        <f t="shared" si="11"/>
        <v>0</v>
      </c>
      <c r="AQ27" s="73">
        <f t="shared" si="11"/>
        <v>104450.237</v>
      </c>
      <c r="AR27" s="73">
        <f t="shared" si="11"/>
        <v>0</v>
      </c>
      <c r="AS27" s="73">
        <f t="shared" si="11"/>
        <v>0</v>
      </c>
      <c r="AT27" s="73">
        <f t="shared" si="11"/>
        <v>104450.237</v>
      </c>
      <c r="AU27" s="73">
        <f t="shared" si="11"/>
        <v>0</v>
      </c>
      <c r="AV27" s="73">
        <f t="shared" si="11"/>
        <v>0</v>
      </c>
      <c r="AW27" s="73">
        <f t="shared" si="11"/>
        <v>0</v>
      </c>
      <c r="AX27" s="73">
        <f t="shared" si="11"/>
        <v>0</v>
      </c>
      <c r="AY27" s="73">
        <f t="shared" si="11"/>
        <v>0</v>
      </c>
      <c r="AZ27" s="73">
        <f t="shared" si="11"/>
        <v>0</v>
      </c>
      <c r="BA27" s="73">
        <f t="shared" si="11"/>
        <v>0</v>
      </c>
      <c r="BB27" s="73">
        <f t="shared" si="11"/>
        <v>0</v>
      </c>
      <c r="BC27" s="73">
        <f t="shared" si="11"/>
        <v>0</v>
      </c>
      <c r="BD27" s="73">
        <f t="shared" si="11"/>
        <v>104450.237</v>
      </c>
      <c r="BE27" s="73">
        <f t="shared" si="11"/>
        <v>0</v>
      </c>
      <c r="BF27" s="73">
        <f t="shared" si="11"/>
        <v>0</v>
      </c>
      <c r="BG27" s="73">
        <f t="shared" si="11"/>
        <v>104450.237</v>
      </c>
    </row>
    <row r="28" spans="1:61" s="14" customFormat="1" ht="14.25" customHeight="1">
      <c r="A28" s="60" t="s">
        <v>112</v>
      </c>
      <c r="B28" s="84">
        <v>20</v>
      </c>
      <c r="C28" s="85" t="s">
        <v>113</v>
      </c>
      <c r="D28" s="60">
        <v>25000</v>
      </c>
      <c r="E28" s="79">
        <f>+'[1]Informe_Fondane'!E28</f>
        <v>79450.237</v>
      </c>
      <c r="F28" s="79">
        <f>+'[1]Informe_Fondane'!F28</f>
        <v>0</v>
      </c>
      <c r="G28" s="79">
        <f>+D28+E28-F28</f>
        <v>104450.237</v>
      </c>
      <c r="H28" s="79">
        <f>+'[1]Informe_Fondane'!H28</f>
        <v>0</v>
      </c>
      <c r="I28" s="79">
        <f>+'[1]Informe_Fondane'!I28</f>
        <v>0</v>
      </c>
      <c r="J28" s="79">
        <f>+'[1]Informe_Fondane'!J28</f>
        <v>0</v>
      </c>
      <c r="K28" s="79">
        <f>+'[1]Informe_Fondane'!K28</f>
        <v>0</v>
      </c>
      <c r="L28" s="79">
        <f>+'[1]Informe_Fondane'!L28</f>
        <v>0</v>
      </c>
      <c r="M28" s="79">
        <f>+'[1]Informe_Fondane'!M28</f>
        <v>0</v>
      </c>
      <c r="N28" s="79">
        <f>+'[1]Informe_Fondane'!N28</f>
        <v>0</v>
      </c>
      <c r="O28" s="79">
        <f>+'[1]Informe_Fondane'!O28</f>
        <v>0</v>
      </c>
      <c r="P28" s="79">
        <f>+'[1]Informe_Fondane'!P28</f>
        <v>0</v>
      </c>
      <c r="Q28" s="79">
        <f>+'[1]Informe_Fondane'!Q28</f>
        <v>104450.237</v>
      </c>
      <c r="R28" s="79">
        <f>+'[1]Informe_Fondane'!R28</f>
        <v>0</v>
      </c>
      <c r="S28" s="79">
        <f>+'[1]Informe_Fondane'!S28</f>
        <v>0</v>
      </c>
      <c r="T28" s="79">
        <f>SUM(H28:S28)</f>
        <v>104450.237</v>
      </c>
      <c r="U28" s="79">
        <f>+'[1]Informe_Fondane'!U28</f>
        <v>0</v>
      </c>
      <c r="V28" s="79">
        <f>+'[1]Informe_Fondane'!V28</f>
        <v>0</v>
      </c>
      <c r="W28" s="79">
        <f>+'[1]Informe_Fondane'!W28</f>
        <v>0</v>
      </c>
      <c r="X28" s="79">
        <f>+'[1]Informe_Fondane'!X28</f>
        <v>0</v>
      </c>
      <c r="Y28" s="79">
        <f>+'[1]Informe_Fondane'!Y28</f>
        <v>0</v>
      </c>
      <c r="Z28" s="79">
        <f>+'[1]Informe_Fondane'!Z28</f>
        <v>0</v>
      </c>
      <c r="AA28" s="79">
        <f>+'[1]Informe_Fondane'!AA28</f>
        <v>0</v>
      </c>
      <c r="AB28" s="79">
        <f>+'[1]Informe_Fondane'!AB28</f>
        <v>0</v>
      </c>
      <c r="AC28" s="79">
        <f>+'[1]Informe_Fondane'!AC28</f>
        <v>0</v>
      </c>
      <c r="AD28" s="79">
        <f>+'[1]Informe_Fondane'!AD28</f>
        <v>104450.237</v>
      </c>
      <c r="AE28" s="79">
        <f>+'[1]Informe_Fondane'!AE28</f>
        <v>0</v>
      </c>
      <c r="AF28" s="79">
        <f>+'[1]Informe_Fondane'!AF28</f>
        <v>0</v>
      </c>
      <c r="AG28" s="79">
        <f>SUM(U28:AF28)</f>
        <v>104450.237</v>
      </c>
      <c r="AH28" s="79">
        <f>+'[1]Informe_Fondane'!AH28</f>
        <v>0</v>
      </c>
      <c r="AI28" s="79">
        <f>+'[1]Informe_Fondane'!AI28</f>
        <v>0</v>
      </c>
      <c r="AJ28" s="79">
        <f>+'[1]Informe_Fondane'!AJ28</f>
        <v>0</v>
      </c>
      <c r="AK28" s="79">
        <f>+'[1]Informe_Fondane'!AK28</f>
        <v>0</v>
      </c>
      <c r="AL28" s="79">
        <f>+'[1]Informe_Fondane'!AL28</f>
        <v>0</v>
      </c>
      <c r="AM28" s="79">
        <f>+'[1]Informe_Fondane'!AM28</f>
        <v>0</v>
      </c>
      <c r="AN28" s="79">
        <f>+'[1]Informe_Fondane'!AN28</f>
        <v>0</v>
      </c>
      <c r="AO28" s="79">
        <f>+'[1]Informe_Fondane'!AO28</f>
        <v>0</v>
      </c>
      <c r="AP28" s="79">
        <f>+'[1]Informe_Fondane'!AP28</f>
        <v>0</v>
      </c>
      <c r="AQ28" s="79">
        <f>+'[1]Informe_Fondane'!AQ28</f>
        <v>104450.237</v>
      </c>
      <c r="AR28" s="79">
        <f>+'[1]Informe_Fondane'!AR28</f>
        <v>0</v>
      </c>
      <c r="AS28" s="79">
        <f>+'[1]Informe_Fondane'!AS28</f>
        <v>0</v>
      </c>
      <c r="AT28" s="75">
        <f>SUM(AH28:AS28)</f>
        <v>104450.237</v>
      </c>
      <c r="AU28" s="79">
        <f>+'[1]Informe_Fondane'!AU28</f>
        <v>0</v>
      </c>
      <c r="AV28" s="79">
        <f>+'[1]Informe_Fondane'!AV28</f>
        <v>0</v>
      </c>
      <c r="AW28" s="79">
        <f>+'[1]Informe_Fondane'!AW28</f>
        <v>0</v>
      </c>
      <c r="AX28" s="79">
        <f>+'[1]Informe_Fondane'!AX28</f>
        <v>0</v>
      </c>
      <c r="AY28" s="79">
        <f>+'[1]Informe_Fondane'!AY28</f>
        <v>0</v>
      </c>
      <c r="AZ28" s="79">
        <f>+'[1]Informe_Fondane'!AZ28</f>
        <v>0</v>
      </c>
      <c r="BA28" s="79">
        <f>+'[1]Informe_Fondane'!BA28</f>
        <v>0</v>
      </c>
      <c r="BB28" s="79">
        <f>+'[1]Informe_Fondane'!BB28</f>
        <v>0</v>
      </c>
      <c r="BC28" s="79">
        <f>+'[1]Informe_Fondane'!BC28</f>
        <v>0</v>
      </c>
      <c r="BD28" s="79">
        <f>+'[1]Informe_Fondane'!BD28</f>
        <v>104450.237</v>
      </c>
      <c r="BE28" s="79">
        <f>+'[1]Informe_Fondane'!BE28</f>
        <v>0</v>
      </c>
      <c r="BF28" s="79">
        <f>+'[1]Informe_Fondane'!BF28</f>
        <v>0</v>
      </c>
      <c r="BG28" s="79">
        <f>SUM(AU28:BF28)</f>
        <v>104450.237</v>
      </c>
      <c r="BH28" s="13"/>
      <c r="BI28" s="13"/>
    </row>
    <row r="29" spans="1:59" s="13" customFormat="1" ht="12.75">
      <c r="A29" s="71" t="s">
        <v>69</v>
      </c>
      <c r="B29" s="72"/>
      <c r="C29" s="71" t="s">
        <v>16</v>
      </c>
      <c r="D29" s="71">
        <f>+D30</f>
        <v>45000000</v>
      </c>
      <c r="E29" s="71">
        <f aca="true" t="shared" si="12" ref="E29:BG29">+E30</f>
        <v>0</v>
      </c>
      <c r="F29" s="71">
        <f t="shared" si="12"/>
        <v>0</v>
      </c>
      <c r="G29" s="71">
        <f t="shared" si="12"/>
        <v>45000000</v>
      </c>
      <c r="H29" s="71">
        <f t="shared" si="12"/>
        <v>1692086.97</v>
      </c>
      <c r="I29" s="71">
        <f t="shared" si="12"/>
        <v>4022094.01911</v>
      </c>
      <c r="J29" s="71">
        <f t="shared" si="12"/>
        <v>9026000.28642</v>
      </c>
      <c r="K29" s="71">
        <f t="shared" si="12"/>
        <v>1610434.51898</v>
      </c>
      <c r="L29" s="71">
        <f t="shared" si="12"/>
        <v>742177.50565</v>
      </c>
      <c r="M29" s="71">
        <f t="shared" si="12"/>
        <v>258727.03639</v>
      </c>
      <c r="N29" s="71">
        <f t="shared" si="12"/>
        <v>1124124.83297</v>
      </c>
      <c r="O29" s="71">
        <f t="shared" si="12"/>
        <v>781925.03098</v>
      </c>
      <c r="P29" s="71">
        <f t="shared" si="12"/>
        <v>3319882.58042</v>
      </c>
      <c r="Q29" s="71">
        <f t="shared" si="12"/>
        <v>6364300.64203</v>
      </c>
      <c r="R29" s="71">
        <f t="shared" si="12"/>
        <v>396297.42999000003</v>
      </c>
      <c r="S29" s="71">
        <f t="shared" si="12"/>
        <v>-1313304.41285</v>
      </c>
      <c r="T29" s="71">
        <f t="shared" si="12"/>
        <v>28024746.44009</v>
      </c>
      <c r="U29" s="71">
        <f t="shared" si="12"/>
        <v>654420.602</v>
      </c>
      <c r="V29" s="71">
        <f t="shared" si="12"/>
        <v>1553845.9937200001</v>
      </c>
      <c r="W29" s="71">
        <f t="shared" si="12"/>
        <v>1836317.34816</v>
      </c>
      <c r="X29" s="71">
        <f t="shared" si="12"/>
        <v>8469952.524699999</v>
      </c>
      <c r="Y29" s="71">
        <f t="shared" si="12"/>
        <v>2079630.93147</v>
      </c>
      <c r="Z29" s="71">
        <f t="shared" si="12"/>
        <v>677251.41433</v>
      </c>
      <c r="AA29" s="71">
        <f t="shared" si="12"/>
        <v>365561.77275999996</v>
      </c>
      <c r="AB29" s="71">
        <f t="shared" si="12"/>
        <v>2497781.46808</v>
      </c>
      <c r="AC29" s="71">
        <f t="shared" si="12"/>
        <v>974392.0961699999</v>
      </c>
      <c r="AD29" s="71">
        <f t="shared" si="12"/>
        <v>6522913.50653</v>
      </c>
      <c r="AE29" s="71">
        <f t="shared" si="12"/>
        <v>2630332.26915</v>
      </c>
      <c r="AF29" s="71">
        <f t="shared" si="12"/>
        <v>-237656.48698</v>
      </c>
      <c r="AG29" s="71">
        <f t="shared" si="12"/>
        <v>28024743.440090004</v>
      </c>
      <c r="AH29" s="71">
        <f t="shared" si="12"/>
        <v>0</v>
      </c>
      <c r="AI29" s="71">
        <f t="shared" si="12"/>
        <v>56325</v>
      </c>
      <c r="AJ29" s="71">
        <f t="shared" si="12"/>
        <v>316181.48185000004</v>
      </c>
      <c r="AK29" s="71">
        <f t="shared" si="12"/>
        <v>684844.07388</v>
      </c>
      <c r="AL29" s="71">
        <f t="shared" si="12"/>
        <v>1320450.3548299999</v>
      </c>
      <c r="AM29" s="71">
        <f t="shared" si="12"/>
        <v>2225123.911</v>
      </c>
      <c r="AN29" s="71">
        <f t="shared" si="12"/>
        <v>2543106.30393</v>
      </c>
      <c r="AO29" s="71">
        <f t="shared" si="12"/>
        <v>2630780.31964</v>
      </c>
      <c r="AP29" s="71">
        <f t="shared" si="12"/>
        <v>2408645.12776</v>
      </c>
      <c r="AQ29" s="71">
        <f t="shared" si="12"/>
        <v>2344288.30907</v>
      </c>
      <c r="AR29" s="71">
        <f t="shared" si="12"/>
        <v>3984422.70435</v>
      </c>
      <c r="AS29" s="71">
        <f t="shared" si="12"/>
        <v>9286028.70254</v>
      </c>
      <c r="AT29" s="71">
        <f t="shared" si="12"/>
        <v>27800196.288850002</v>
      </c>
      <c r="AU29" s="71">
        <f t="shared" si="12"/>
        <v>0</v>
      </c>
      <c r="AV29" s="71">
        <f t="shared" si="12"/>
        <v>56250</v>
      </c>
      <c r="AW29" s="71">
        <f t="shared" si="12"/>
        <v>316256.48185000004</v>
      </c>
      <c r="AX29" s="71">
        <f t="shared" si="12"/>
        <v>680362.07388</v>
      </c>
      <c r="AY29" s="71">
        <f t="shared" si="12"/>
        <v>1320450.3548299999</v>
      </c>
      <c r="AZ29" s="71">
        <f t="shared" si="12"/>
        <v>2195559.911</v>
      </c>
      <c r="BA29" s="71">
        <f t="shared" si="12"/>
        <v>2561806.30393</v>
      </c>
      <c r="BB29" s="71">
        <f t="shared" si="12"/>
        <v>2641644.31964</v>
      </c>
      <c r="BC29" s="71">
        <f t="shared" si="12"/>
        <v>2411753.0407600002</v>
      </c>
      <c r="BD29" s="71">
        <f t="shared" si="12"/>
        <v>2342479.69607</v>
      </c>
      <c r="BE29" s="71">
        <f t="shared" si="12"/>
        <v>3984537.40435</v>
      </c>
      <c r="BF29" s="71">
        <f t="shared" si="12"/>
        <v>8982480.59203</v>
      </c>
      <c r="BG29" s="71">
        <f t="shared" si="12"/>
        <v>27493580.17834</v>
      </c>
    </row>
    <row r="30" spans="1:59" s="13" customFormat="1" ht="24.75" customHeight="1">
      <c r="A30" s="79" t="s">
        <v>114</v>
      </c>
      <c r="B30" s="80">
        <v>20</v>
      </c>
      <c r="C30" s="86" t="s">
        <v>115</v>
      </c>
      <c r="D30" s="79">
        <v>45000000</v>
      </c>
      <c r="E30" s="79">
        <f>+'[1]Informe_Fondane'!E30</f>
        <v>0</v>
      </c>
      <c r="F30" s="79">
        <f>+'[1]Informe_Fondane'!F30</f>
        <v>0</v>
      </c>
      <c r="G30" s="79">
        <f>+D30+E30-F30</f>
        <v>45000000</v>
      </c>
      <c r="H30" s="79">
        <f>+'[1]Informe_Fondane'!H30</f>
        <v>1692086.97</v>
      </c>
      <c r="I30" s="79">
        <f>+'[1]Informe_Fondane'!I30</f>
        <v>4022094.01911</v>
      </c>
      <c r="J30" s="79">
        <f>+'[1]Informe_Fondane'!J30</f>
        <v>9026000.28642</v>
      </c>
      <c r="K30" s="79">
        <f>+'[1]Informe_Fondane'!K30</f>
        <v>1610434.51898</v>
      </c>
      <c r="L30" s="79">
        <f>+'[1]Informe_Fondane'!L30</f>
        <v>742177.50565</v>
      </c>
      <c r="M30" s="79">
        <f>+'[1]Informe_Fondane'!M30</f>
        <v>258727.03639</v>
      </c>
      <c r="N30" s="79">
        <f>+'[1]Informe_Fondane'!N30</f>
        <v>1124124.83297</v>
      </c>
      <c r="O30" s="79">
        <f>+'[1]Informe_Fondane'!O30</f>
        <v>781925.03098</v>
      </c>
      <c r="P30" s="79">
        <f>+'[1]Informe_Fondane'!P30</f>
        <v>3319882.58042</v>
      </c>
      <c r="Q30" s="79">
        <f>+'[1]Informe_Fondane'!Q30</f>
        <v>6364300.64203</v>
      </c>
      <c r="R30" s="79">
        <f>+'[1]Informe_Fondane'!R30</f>
        <v>396297.42999000003</v>
      </c>
      <c r="S30" s="79">
        <f>+'[1]Informe_Fondane'!S30</f>
        <v>-1313304.41285</v>
      </c>
      <c r="T30" s="79">
        <f>SUM(H30:S30)</f>
        <v>28024746.44009</v>
      </c>
      <c r="U30" s="79">
        <f>+'[1]Informe_Fondane'!U30</f>
        <v>654420.602</v>
      </c>
      <c r="V30" s="79">
        <f>+'[1]Informe_Fondane'!V30</f>
        <v>1553845.9937200001</v>
      </c>
      <c r="W30" s="79">
        <f>+'[1]Informe_Fondane'!W30</f>
        <v>1836317.34816</v>
      </c>
      <c r="X30" s="79">
        <f>+'[1]Informe_Fondane'!X30</f>
        <v>8469952.524699999</v>
      </c>
      <c r="Y30" s="79">
        <f>+'[1]Informe_Fondane'!Y30</f>
        <v>2079630.93147</v>
      </c>
      <c r="Z30" s="79">
        <f>+'[1]Informe_Fondane'!Z30</f>
        <v>677251.41433</v>
      </c>
      <c r="AA30" s="79">
        <f>+'[1]Informe_Fondane'!AA30</f>
        <v>365561.77275999996</v>
      </c>
      <c r="AB30" s="79">
        <f>+'[1]Informe_Fondane'!AB30</f>
        <v>2497781.46808</v>
      </c>
      <c r="AC30" s="79">
        <f>+'[1]Informe_Fondane'!AC30</f>
        <v>974392.0961699999</v>
      </c>
      <c r="AD30" s="79">
        <f>+'[1]Informe_Fondane'!AD30</f>
        <v>6522913.50653</v>
      </c>
      <c r="AE30" s="79">
        <f>+'[1]Informe_Fondane'!AE30</f>
        <v>2630332.26915</v>
      </c>
      <c r="AF30" s="79">
        <f>+'[1]Informe_Fondane'!AF30</f>
        <v>-237656.48698</v>
      </c>
      <c r="AG30" s="79">
        <f>SUM(U30:AF30)</f>
        <v>28024743.440090004</v>
      </c>
      <c r="AH30" s="79">
        <f>+'[1]Informe_Fondane'!AH30</f>
        <v>0</v>
      </c>
      <c r="AI30" s="79">
        <f>+'[1]Informe_Fondane'!AI30</f>
        <v>56325</v>
      </c>
      <c r="AJ30" s="79">
        <f>+'[1]Informe_Fondane'!AJ30</f>
        <v>316181.48185000004</v>
      </c>
      <c r="AK30" s="79">
        <f>+'[1]Informe_Fondane'!AK30</f>
        <v>684844.07388</v>
      </c>
      <c r="AL30" s="79">
        <f>+'[1]Informe_Fondane'!AL30</f>
        <v>1320450.3548299999</v>
      </c>
      <c r="AM30" s="79">
        <f>+'[1]Informe_Fondane'!AM30</f>
        <v>2225123.911</v>
      </c>
      <c r="AN30" s="79">
        <f>+'[1]Informe_Fondane'!AN30</f>
        <v>2543106.30393</v>
      </c>
      <c r="AO30" s="79">
        <f>+'[1]Informe_Fondane'!AO30</f>
        <v>2630780.31964</v>
      </c>
      <c r="AP30" s="79">
        <f>+'[1]Informe_Fondane'!AP30</f>
        <v>2408645.12776</v>
      </c>
      <c r="AQ30" s="79">
        <f>+'[1]Informe_Fondane'!AQ30</f>
        <v>2344288.30907</v>
      </c>
      <c r="AR30" s="79">
        <f>+'[1]Informe_Fondane'!AR30</f>
        <v>3984422.70435</v>
      </c>
      <c r="AS30" s="79">
        <f>+'[1]Informe_Fondane'!AS30</f>
        <v>9286028.70254</v>
      </c>
      <c r="AT30" s="75">
        <f>SUM(AH30:AS30)</f>
        <v>27800196.288850002</v>
      </c>
      <c r="AU30" s="79">
        <f>+'[1]Informe_Fondane'!AU30</f>
        <v>0</v>
      </c>
      <c r="AV30" s="79">
        <f>+'[1]Informe_Fondane'!AV30</f>
        <v>56250</v>
      </c>
      <c r="AW30" s="79">
        <f>+'[1]Informe_Fondane'!AW30</f>
        <v>316256.48185000004</v>
      </c>
      <c r="AX30" s="79">
        <f>+'[1]Informe_Fondane'!AX30</f>
        <v>680362.07388</v>
      </c>
      <c r="AY30" s="79">
        <f>+'[1]Informe_Fondane'!AY30</f>
        <v>1320450.3548299999</v>
      </c>
      <c r="AZ30" s="79">
        <f>+'[1]Informe_Fondane'!AZ30</f>
        <v>2195559.911</v>
      </c>
      <c r="BA30" s="79">
        <f>+'[1]Informe_Fondane'!BA30</f>
        <v>2561806.30393</v>
      </c>
      <c r="BB30" s="79">
        <f>+'[1]Informe_Fondane'!BB30</f>
        <v>2641644.31964</v>
      </c>
      <c r="BC30" s="79">
        <f>+'[1]Informe_Fondane'!BC30</f>
        <v>2411753.0407600002</v>
      </c>
      <c r="BD30" s="79">
        <f>+'[1]Informe_Fondane'!BD30</f>
        <v>2342479.69607</v>
      </c>
      <c r="BE30" s="79">
        <f>+'[1]Informe_Fondane'!BE30</f>
        <v>3984537.40435</v>
      </c>
      <c r="BF30" s="79">
        <f>+'[1]Informe_Fondane'!BF30</f>
        <v>8982480.59203</v>
      </c>
      <c r="BG30" s="79">
        <f>SUM(AU30:BF30)</f>
        <v>27493580.17834</v>
      </c>
    </row>
    <row r="31" spans="1:59" s="13" customFormat="1" ht="12.75">
      <c r="A31" s="109" t="s">
        <v>60</v>
      </c>
      <c r="B31" s="109"/>
      <c r="C31" s="109"/>
      <c r="D31" s="71">
        <f aca="true" t="shared" si="13" ref="D31:AI31">+D7+D29</f>
        <v>45435000</v>
      </c>
      <c r="E31" s="71">
        <f t="shared" si="13"/>
        <v>141050.237</v>
      </c>
      <c r="F31" s="71">
        <f t="shared" si="13"/>
        <v>141050.237</v>
      </c>
      <c r="G31" s="71">
        <f t="shared" si="13"/>
        <v>45435000</v>
      </c>
      <c r="H31" s="71">
        <f t="shared" si="13"/>
        <v>1704584.97</v>
      </c>
      <c r="I31" s="71">
        <f t="shared" si="13"/>
        <v>4022144.81911</v>
      </c>
      <c r="J31" s="71">
        <f t="shared" si="13"/>
        <v>9026361.72642</v>
      </c>
      <c r="K31" s="71">
        <f t="shared" si="13"/>
        <v>1610434.51898</v>
      </c>
      <c r="L31" s="71">
        <f t="shared" si="13"/>
        <v>742177.50565</v>
      </c>
      <c r="M31" s="71">
        <f t="shared" si="13"/>
        <v>258724.03639</v>
      </c>
      <c r="N31" s="71">
        <f t="shared" si="13"/>
        <v>1124124.83297</v>
      </c>
      <c r="O31" s="71">
        <f t="shared" si="13"/>
        <v>781925.03098</v>
      </c>
      <c r="P31" s="71">
        <f t="shared" si="13"/>
        <v>3319881.96842</v>
      </c>
      <c r="Q31" s="71">
        <f t="shared" si="13"/>
        <v>6468750.8790299995</v>
      </c>
      <c r="R31" s="71">
        <f t="shared" si="13"/>
        <v>396297.42999000003</v>
      </c>
      <c r="S31" s="71">
        <f t="shared" si="13"/>
        <v>-1256734.11573</v>
      </c>
      <c r="T31" s="71">
        <f t="shared" si="13"/>
        <v>28198673.60221</v>
      </c>
      <c r="U31" s="71">
        <f t="shared" si="13"/>
        <v>666918.602</v>
      </c>
      <c r="V31" s="71">
        <f t="shared" si="13"/>
        <v>1553846.7937200002</v>
      </c>
      <c r="W31" s="71">
        <f t="shared" si="13"/>
        <v>1836364.34816</v>
      </c>
      <c r="X31" s="71">
        <f t="shared" si="13"/>
        <v>8469988.668699998</v>
      </c>
      <c r="Y31" s="71">
        <f t="shared" si="13"/>
        <v>2079630.93147</v>
      </c>
      <c r="Z31" s="71">
        <f t="shared" si="13"/>
        <v>677251.41433</v>
      </c>
      <c r="AA31" s="71">
        <f t="shared" si="13"/>
        <v>365561.77275999996</v>
      </c>
      <c r="AB31" s="71">
        <f t="shared" si="13"/>
        <v>2497781.46808</v>
      </c>
      <c r="AC31" s="71">
        <f t="shared" si="13"/>
        <v>974391.48417</v>
      </c>
      <c r="AD31" s="71">
        <f t="shared" si="13"/>
        <v>6627363.74353</v>
      </c>
      <c r="AE31" s="71">
        <f t="shared" si="13"/>
        <v>2630332.26915</v>
      </c>
      <c r="AF31" s="71">
        <f t="shared" si="13"/>
        <v>-180760.89385999998</v>
      </c>
      <c r="AG31" s="71">
        <f t="shared" si="13"/>
        <v>28198670.602210004</v>
      </c>
      <c r="AH31" s="71">
        <f t="shared" si="13"/>
        <v>11121.52877</v>
      </c>
      <c r="AI31" s="71">
        <f t="shared" si="13"/>
        <v>56325</v>
      </c>
      <c r="AJ31" s="71">
        <f aca="true" t="shared" si="14" ref="AJ31:BG31">+AJ7+AJ29</f>
        <v>316231.03053000005</v>
      </c>
      <c r="AK31" s="71">
        <f t="shared" si="14"/>
        <v>684880.21788</v>
      </c>
      <c r="AL31" s="71">
        <f t="shared" si="14"/>
        <v>1320547.79635</v>
      </c>
      <c r="AM31" s="71">
        <f t="shared" si="14"/>
        <v>2225123.911</v>
      </c>
      <c r="AN31" s="71">
        <f t="shared" si="14"/>
        <v>2543106.34128</v>
      </c>
      <c r="AO31" s="71">
        <f t="shared" si="14"/>
        <v>2630780.31964</v>
      </c>
      <c r="AP31" s="71">
        <f t="shared" si="14"/>
        <v>2409021.21256</v>
      </c>
      <c r="AQ31" s="71">
        <f t="shared" si="14"/>
        <v>2448738.54607</v>
      </c>
      <c r="AR31" s="71">
        <f t="shared" si="14"/>
        <v>3984422.70435</v>
      </c>
      <c r="AS31" s="71">
        <f t="shared" si="14"/>
        <v>9343824.842540001</v>
      </c>
      <c r="AT31" s="71">
        <f t="shared" si="14"/>
        <v>27974123.45097</v>
      </c>
      <c r="AU31" s="71">
        <f t="shared" si="14"/>
        <v>11121.52877</v>
      </c>
      <c r="AV31" s="71">
        <f t="shared" si="14"/>
        <v>56250</v>
      </c>
      <c r="AW31" s="71">
        <f t="shared" si="14"/>
        <v>316306.03053000005</v>
      </c>
      <c r="AX31" s="71">
        <f t="shared" si="14"/>
        <v>680398.21788</v>
      </c>
      <c r="AY31" s="71">
        <f t="shared" si="14"/>
        <v>1320547.79635</v>
      </c>
      <c r="AZ31" s="71">
        <f t="shared" si="14"/>
        <v>2195559.911</v>
      </c>
      <c r="BA31" s="71">
        <f t="shared" si="14"/>
        <v>2561806.34128</v>
      </c>
      <c r="BB31" s="71">
        <f t="shared" si="14"/>
        <v>2641644.31964</v>
      </c>
      <c r="BC31" s="71">
        <f t="shared" si="14"/>
        <v>2412129.12556</v>
      </c>
      <c r="BD31" s="71">
        <f t="shared" si="14"/>
        <v>2446929.9330700003</v>
      </c>
      <c r="BE31" s="71">
        <f t="shared" si="14"/>
        <v>3984537.40435</v>
      </c>
      <c r="BF31" s="71">
        <f t="shared" si="14"/>
        <v>9040276.73203</v>
      </c>
      <c r="BG31" s="71">
        <f t="shared" si="14"/>
        <v>27667507.34046</v>
      </c>
    </row>
    <row r="32" spans="1:59" s="11" customFormat="1" ht="12.75">
      <c r="A32" s="19"/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</row>
    <row r="33" spans="1:65" ht="12.75">
      <c r="A33" s="63"/>
      <c r="B33" s="64"/>
      <c r="C33" s="6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1"/>
    </row>
    <row r="34" spans="1:65" ht="12.75">
      <c r="A34" s="13"/>
      <c r="B34" s="1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22"/>
      <c r="BI34" s="22"/>
      <c r="BJ34" s="22"/>
      <c r="BK34" s="22"/>
      <c r="BL34" s="22"/>
      <c r="BM34" s="21"/>
    </row>
    <row r="35" spans="1:65" ht="12.75">
      <c r="A35" s="13"/>
      <c r="B35" s="13"/>
      <c r="C35" s="6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1"/>
    </row>
    <row r="36" spans="4:64" ht="12.75"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1"/>
    </row>
    <row r="37" spans="3:63" ht="12.75">
      <c r="C37" s="68" t="s">
        <v>79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3:47" ht="12.75">
      <c r="C38" s="68" t="s">
        <v>67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4:47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4:47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4:47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3:47" ht="12.75">
      <c r="C45" s="6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4:47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</sheetData>
  <sheetProtection/>
  <mergeCells count="10">
    <mergeCell ref="A31:C31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R2" sqref="R2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11" width="11.00390625" style="5" hidden="1" customWidth="1"/>
    <col min="12" max="12" width="15.140625" style="5" hidden="1" customWidth="1"/>
    <col min="13" max="15" width="11.00390625" style="5" hidden="1" customWidth="1"/>
    <col min="16" max="16" width="12.140625" style="5" customWidth="1"/>
    <col min="17" max="17" width="15.4218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13" t="s">
        <v>120</v>
      </c>
      <c r="Q1" s="114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32" t="s">
        <v>74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  <c r="P2" s="117" t="s">
        <v>121</v>
      </c>
      <c r="Q2" s="118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19"/>
      <c r="Q3" s="120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33" t="s">
        <v>61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  <c r="P4" s="135" t="s">
        <v>126</v>
      </c>
      <c r="Q4" s="136"/>
    </row>
    <row r="5" spans="1:17" s="1" customFormat="1" ht="17.25" customHeight="1" thickBot="1">
      <c r="A5" s="44" t="s">
        <v>71</v>
      </c>
      <c r="B5" s="46"/>
      <c r="C5" s="46"/>
      <c r="D5" s="128"/>
      <c r="E5" s="128"/>
      <c r="F5" s="128"/>
      <c r="G5" s="128"/>
      <c r="H5" s="128"/>
      <c r="I5" s="128"/>
      <c r="J5" s="128"/>
      <c r="K5" s="59"/>
      <c r="L5" s="59"/>
      <c r="M5" s="59"/>
      <c r="N5" s="59"/>
      <c r="O5" s="59"/>
      <c r="P5" s="129" t="s">
        <v>0</v>
      </c>
      <c r="Q5" s="130"/>
    </row>
    <row r="6" spans="1:17" s="1" customFormat="1" ht="20.2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105388.78008</v>
      </c>
      <c r="E7" s="103">
        <f aca="true" t="shared" si="0" ref="E7:P7">+E8</f>
        <v>105388.76090000001</v>
      </c>
      <c r="F7" s="103">
        <f t="shared" si="0"/>
        <v>-0.0003</v>
      </c>
      <c r="G7" s="103">
        <f t="shared" si="0"/>
        <v>0.01918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105388.77978000001</v>
      </c>
      <c r="R7" s="8"/>
    </row>
    <row r="8" spans="1:17" s="6" customFormat="1" ht="20.25">
      <c r="A8" s="99" t="s">
        <v>114</v>
      </c>
      <c r="B8" s="92" t="s">
        <v>63</v>
      </c>
      <c r="C8" s="100" t="s">
        <v>115</v>
      </c>
      <c r="D8" s="102">
        <f>+'[3]CxP_FONDANE'!$D$8</f>
        <v>105388.78008</v>
      </c>
      <c r="E8" s="102">
        <f>+'[3]CxP_FONDANE'!E8</f>
        <v>105388.76090000001</v>
      </c>
      <c r="F8" s="102">
        <f>+'[3]CxP_FONDANE'!F8</f>
        <v>-0.0003</v>
      </c>
      <c r="G8" s="102">
        <f>+'[3]CxP_FONDANE'!G8</f>
        <v>0.01918</v>
      </c>
      <c r="H8" s="102">
        <f>+'[3]CxP_FONDANE'!H8</f>
        <v>0</v>
      </c>
      <c r="I8" s="102">
        <f>+'[3]CxP_FONDANE'!I8</f>
        <v>0</v>
      </c>
      <c r="J8" s="102">
        <f>+'[3]CxP_FONDANE'!J8</f>
        <v>0</v>
      </c>
      <c r="K8" s="102">
        <f>+'[3]CxP_FONDANE'!K8</f>
        <v>0</v>
      </c>
      <c r="L8" s="102">
        <f>+'[3]CxP_FONDANE'!L8</f>
        <v>0</v>
      </c>
      <c r="M8" s="102">
        <f>+'[3]CxP_FONDANE'!M8</f>
        <v>0</v>
      </c>
      <c r="N8" s="102">
        <f>+'[3]CxP_FONDANE'!N8</f>
        <v>0</v>
      </c>
      <c r="O8" s="102">
        <f>+'[3]CxP_FONDANE'!O8</f>
        <v>0</v>
      </c>
      <c r="P8" s="102">
        <f>+'[3]CxP_FONDANE'!P8</f>
        <v>0</v>
      </c>
      <c r="Q8" s="101">
        <f>SUM(E8:P8)</f>
        <v>105388.77978000001</v>
      </c>
    </row>
    <row r="9" spans="1:17" s="2" customFormat="1" ht="12.75">
      <c r="A9" s="131" t="s">
        <v>60</v>
      </c>
      <c r="B9" s="131"/>
      <c r="C9" s="131"/>
      <c r="D9" s="89">
        <f>+D8</f>
        <v>105388.78008</v>
      </c>
      <c r="E9" s="89">
        <f aca="true" t="shared" si="1" ref="E9:P9">+E8</f>
        <v>105388.76090000001</v>
      </c>
      <c r="F9" s="89">
        <f t="shared" si="1"/>
        <v>-0.0003</v>
      </c>
      <c r="G9" s="89">
        <f t="shared" si="1"/>
        <v>0.01918</v>
      </c>
      <c r="H9" s="89">
        <f t="shared" si="1"/>
        <v>0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105388.77978000001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AD9" sqref="AD9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15" width="12.140625" style="8" hidden="1" customWidth="1"/>
    <col min="16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8" width="12.140625" style="5" hidden="1" customWidth="1"/>
    <col min="29" max="29" width="12.140625" style="5" customWidth="1"/>
    <col min="30" max="30" width="16.003906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13" t="s">
        <v>120</v>
      </c>
      <c r="AD1" s="114"/>
    </row>
    <row r="2" spans="1:30" s="1" customFormat="1" ht="20.25" customHeight="1">
      <c r="A2"/>
      <c r="B2" s="32"/>
      <c r="C2" s="33"/>
      <c r="D2" s="132" t="s">
        <v>73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6"/>
      <c r="AC2" s="117" t="s">
        <v>121</v>
      </c>
      <c r="AD2" s="118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19"/>
      <c r="AD3" s="120"/>
    </row>
    <row r="4" spans="1:30" s="1" customFormat="1" ht="15" customHeight="1">
      <c r="A4" s="42" t="s">
        <v>72</v>
      </c>
      <c r="C4" s="137" t="s">
        <v>61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8"/>
      <c r="AC4" s="123" t="s">
        <v>126</v>
      </c>
      <c r="AD4" s="124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28"/>
      <c r="M5" s="128"/>
      <c r="N5" s="128"/>
      <c r="O5" s="128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11" t="s">
        <v>0</v>
      </c>
      <c r="AD5" s="112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1578772.8289299998</v>
      </c>
      <c r="E7" s="89">
        <f aca="true" t="shared" si="0" ref="E7:AD7">+E8</f>
        <v>60955.58</v>
      </c>
      <c r="F7" s="89">
        <f t="shared" si="0"/>
        <v>809913.908</v>
      </c>
      <c r="G7" s="89">
        <f t="shared" si="0"/>
        <v>204590.77503999998</v>
      </c>
      <c r="H7" s="89">
        <f t="shared" si="0"/>
        <v>495359.45989</v>
      </c>
      <c r="I7" s="89">
        <f t="shared" si="0"/>
        <v>1129.314</v>
      </c>
      <c r="J7" s="89">
        <f t="shared" si="0"/>
        <v>1016.505</v>
      </c>
      <c r="K7" s="89">
        <f t="shared" si="0"/>
        <v>3333.333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1576298.8749300002</v>
      </c>
      <c r="R7" s="89">
        <f t="shared" si="0"/>
        <v>60955.58</v>
      </c>
      <c r="S7" s="89">
        <f t="shared" si="0"/>
        <v>809913.908</v>
      </c>
      <c r="T7" s="89">
        <f t="shared" si="0"/>
        <v>204590.77503999998</v>
      </c>
      <c r="U7" s="89">
        <f t="shared" si="0"/>
        <v>495359.45989</v>
      </c>
      <c r="V7" s="89">
        <f t="shared" si="0"/>
        <v>1129.314</v>
      </c>
      <c r="W7" s="89">
        <f t="shared" si="0"/>
        <v>1016.505</v>
      </c>
      <c r="X7" s="89">
        <f t="shared" si="0"/>
        <v>3333.333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1576298.8749300002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+'[2]Inf_FONDANE_Rvas'!D8</f>
        <v>1578772.8289299998</v>
      </c>
      <c r="E8" s="7">
        <f>+'[2]Inf_FONDANE_Rvas'!E8</f>
        <v>60955.58</v>
      </c>
      <c r="F8" s="7">
        <f>+'[2]Inf_FONDANE_Rvas'!F8</f>
        <v>809913.908</v>
      </c>
      <c r="G8" s="7">
        <f>+'[2]Inf_FONDANE_Rvas'!G8</f>
        <v>204590.77503999998</v>
      </c>
      <c r="H8" s="7">
        <f>+'[2]Inf_FONDANE_Rvas'!H8</f>
        <v>495359.45989</v>
      </c>
      <c r="I8" s="7">
        <f>+'[2]Inf_FONDANE_Rvas'!I8</f>
        <v>1129.314</v>
      </c>
      <c r="J8" s="7">
        <f>+'[2]Inf_FONDANE_Rvas'!J8</f>
        <v>1016.505</v>
      </c>
      <c r="K8" s="7">
        <f>+'[2]Inf_FONDANE_Rvas'!K8</f>
        <v>3333.333</v>
      </c>
      <c r="L8" s="7">
        <f>+'[2]Inf_FONDANE_Rvas'!L8</f>
        <v>0</v>
      </c>
      <c r="M8" s="7">
        <f>+'[2]Inf_FONDANE_Rvas'!M8</f>
        <v>0</v>
      </c>
      <c r="N8" s="7">
        <f>+'[2]Inf_FONDANE_Rvas'!N8</f>
        <v>0</v>
      </c>
      <c r="O8" s="7">
        <f>+'[2]Inf_FONDANE_Rvas'!O8</f>
        <v>0</v>
      </c>
      <c r="P8" s="7">
        <f>+'[2]Inf_FONDANE_Rvas'!P8</f>
        <v>0</v>
      </c>
      <c r="Q8" s="104">
        <f>SUM(E8:P8)</f>
        <v>1576298.8749300002</v>
      </c>
      <c r="R8" s="7">
        <f>+'[2]Inf_FONDANE_Rvas'!R8</f>
        <v>60955.58</v>
      </c>
      <c r="S8" s="7">
        <f>+'[2]Inf_FONDANE_Rvas'!S8</f>
        <v>809913.908</v>
      </c>
      <c r="T8" s="7">
        <f>+'[2]Inf_FONDANE_Rvas'!T8</f>
        <v>204590.77503999998</v>
      </c>
      <c r="U8" s="7">
        <f>+'[2]Inf_FONDANE_Rvas'!U8</f>
        <v>495359.45989</v>
      </c>
      <c r="V8" s="7">
        <f>+'[2]Inf_FONDANE_Rvas'!V8</f>
        <v>1129.314</v>
      </c>
      <c r="W8" s="7">
        <f>+'[2]Inf_FONDANE_Rvas'!W8</f>
        <v>1016.505</v>
      </c>
      <c r="X8" s="7">
        <f>+'[2]Inf_FONDANE_Rvas'!X8</f>
        <v>3333.333</v>
      </c>
      <c r="Y8" s="7">
        <f>+'[2]Inf_FONDANE_Rvas'!Y8</f>
        <v>0</v>
      </c>
      <c r="Z8" s="7">
        <f>+'[2]Inf_FONDANE_Rvas'!Z8</f>
        <v>0</v>
      </c>
      <c r="AA8" s="7">
        <f>+'[2]Inf_FONDANE_Rvas'!AA8</f>
        <v>0</v>
      </c>
      <c r="AB8" s="7">
        <f>+'[2]Inf_FONDANE_Rvas'!AB8</f>
        <v>0</v>
      </c>
      <c r="AC8" s="7">
        <f>+'[2]Inf_FONDANE_Rvas'!AC8</f>
        <v>0</v>
      </c>
      <c r="AD8" s="104">
        <f>SUM(R8:AC8)</f>
        <v>1576298.8749300002</v>
      </c>
    </row>
    <row r="9" spans="1:31" s="2" customFormat="1" ht="21" customHeight="1">
      <c r="A9" s="131" t="s">
        <v>60</v>
      </c>
      <c r="B9" s="131"/>
      <c r="C9" s="131"/>
      <c r="D9" s="89">
        <f>D8</f>
        <v>1578772.8289299998</v>
      </c>
      <c r="E9" s="89">
        <f aca="true" t="shared" si="1" ref="E9:AD9">E8</f>
        <v>60955.58</v>
      </c>
      <c r="F9" s="89">
        <f t="shared" si="1"/>
        <v>809913.908</v>
      </c>
      <c r="G9" s="89">
        <f t="shared" si="1"/>
        <v>204590.77503999998</v>
      </c>
      <c r="H9" s="89">
        <f t="shared" si="1"/>
        <v>495359.45989</v>
      </c>
      <c r="I9" s="89">
        <f>I8</f>
        <v>1129.314</v>
      </c>
      <c r="J9" s="89">
        <f>J8</f>
        <v>1016.505</v>
      </c>
      <c r="K9" s="89">
        <f t="shared" si="1"/>
        <v>3333.333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1576298.8749300002</v>
      </c>
      <c r="R9" s="89">
        <f t="shared" si="1"/>
        <v>60955.58</v>
      </c>
      <c r="S9" s="89">
        <f t="shared" si="1"/>
        <v>809913.908</v>
      </c>
      <c r="T9" s="89">
        <f t="shared" si="1"/>
        <v>204590.77503999998</v>
      </c>
      <c r="U9" s="89">
        <f t="shared" si="1"/>
        <v>495359.45989</v>
      </c>
      <c r="V9" s="89">
        <f t="shared" si="1"/>
        <v>1129.314</v>
      </c>
      <c r="W9" s="89">
        <f t="shared" si="1"/>
        <v>1016.505</v>
      </c>
      <c r="X9" s="89">
        <f t="shared" si="1"/>
        <v>3333.333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1576298.8749300002</v>
      </c>
      <c r="AE9" s="105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pres_ejerc_dic21_fondane</dc:title>
  <dc:subject>pres_ejerc_dic21_fondane</dc:subject>
  <dc:creator>DANE</dc:creator>
  <cp:keywords>pres_ejerc_dic21_fondane</cp:keywords>
  <dc:description/>
  <cp:lastModifiedBy>Usuario de Windows</cp:lastModifiedBy>
  <cp:lastPrinted>2017-01-30T20:20:19Z</cp:lastPrinted>
  <dcterms:created xsi:type="dcterms:W3CDTF">2014-02-18T15:31:15Z</dcterms:created>
  <dcterms:modified xsi:type="dcterms:W3CDTF">2022-02-04T21:56:00Z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