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185" yWindow="32760" windowWidth="10230" windowHeight="7935" tabRatio="603" activeTab="0"/>
  </bookViews>
  <sheets>
    <sheet name="Gastos" sheetId="1" r:id="rId1"/>
    <sheet name="Cuentas por Pagar" sheetId="2" r:id="rId2"/>
    <sheet name="Reservas" sheetId="3" r:id="rId3"/>
  </sheets>
  <externalReferences>
    <externalReference r:id="rId6"/>
    <externalReference r:id="rId7"/>
    <externalReference r:id="rId8"/>
    <externalReference r:id="rId9"/>
  </externalReferences>
  <definedNames>
    <definedName name="_xlfn.SUMIFS" hidden="1">#NAME?</definedName>
    <definedName name="_xlnm.Print_Titles" localSheetId="1">'Cuentas por Pagar'!$6:$6</definedName>
    <definedName name="_xlnm.Print_Titles" localSheetId="0">'Gastos'!$6:$6</definedName>
    <definedName name="_xlnm.Print_Titles" localSheetId="2">'Reservas'!$6:$6</definedName>
  </definedNames>
  <calcPr fullCalcOnLoad="1"/>
</workbook>
</file>

<file path=xl/comments1.xml><?xml version="1.0" encoding="utf-8"?>
<comments xmlns="http://schemas.openxmlformats.org/spreadsheetml/2006/main">
  <authors>
    <author>Nestor Jaime Ceballos Alzate</author>
  </authors>
  <commentList>
    <comment ref="C4" authorId="0">
      <text>
        <r>
          <rPr>
            <sz val="9"/>
            <rFont val="Tahoma"/>
            <family val="2"/>
          </rPr>
          <t>Digite el nombre de la Sección Presupuestal</t>
        </r>
      </text>
    </comment>
  </commentList>
</comments>
</file>

<file path=xl/comments2.xml><?xml version="1.0" encoding="utf-8"?>
<comments xmlns="http://schemas.openxmlformats.org/spreadsheetml/2006/main">
  <authors>
    <author>Nestor Jaime Ceballos Alzate</author>
  </authors>
  <commentList>
    <comment ref="C4" authorId="0">
      <text>
        <r>
          <rPr>
            <sz val="9"/>
            <rFont val="Tahoma"/>
            <family val="2"/>
          </rPr>
          <t>Registre el nombre de la Sección Presupuestal</t>
        </r>
      </text>
    </comment>
  </commentList>
</comments>
</file>

<file path=xl/comments3.xml><?xml version="1.0" encoding="utf-8"?>
<comments xmlns="http://schemas.openxmlformats.org/spreadsheetml/2006/main">
  <authors>
    <author>Nestor Jaime Ceballos Alzate</author>
  </authors>
  <commentList>
    <comment ref="C4" authorId="0">
      <text>
        <r>
          <rPr>
            <sz val="9"/>
            <rFont val="Tahoma"/>
            <family val="2"/>
          </rPr>
          <t>Registre el nombre de la Sección Presupuestal</t>
        </r>
      </text>
    </comment>
  </commentList>
</comments>
</file>

<file path=xl/sharedStrings.xml><?xml version="1.0" encoding="utf-8"?>
<sst xmlns="http://schemas.openxmlformats.org/spreadsheetml/2006/main" count="201" uniqueCount="131">
  <si>
    <t>(Miles de Pesos)</t>
  </si>
  <si>
    <t>RUBRO</t>
  </si>
  <si>
    <t>DESCRIPCION</t>
  </si>
  <si>
    <t>Pagos
Enero</t>
  </si>
  <si>
    <t>Pagos
Febrero</t>
  </si>
  <si>
    <t>Pagos
Marzo</t>
  </si>
  <si>
    <t>Pagos
Abril</t>
  </si>
  <si>
    <t>Pagos
Mayo</t>
  </si>
  <si>
    <t>Pagos
Junio</t>
  </si>
  <si>
    <t>Pagos
Julio</t>
  </si>
  <si>
    <t>Pagos
Agosto</t>
  </si>
  <si>
    <t>Pagos
Septiembre</t>
  </si>
  <si>
    <t>Pagos
Octubre</t>
  </si>
  <si>
    <t>Pagos
Noviembre</t>
  </si>
  <si>
    <t>Pagos
Diciembre</t>
  </si>
  <si>
    <t>Pagos
Acumulados</t>
  </si>
  <si>
    <t>INVERSIÓN</t>
  </si>
  <si>
    <t>APR. INICIAL</t>
  </si>
  <si>
    <t>APR. ADICIONADA</t>
  </si>
  <si>
    <t>APR. REDUCIDA</t>
  </si>
  <si>
    <t>APR. VIGENTE</t>
  </si>
  <si>
    <t>CDP
Enero</t>
  </si>
  <si>
    <t>CDP
Febrero</t>
  </si>
  <si>
    <t>CDP
Marzo</t>
  </si>
  <si>
    <t>CDP
Abril</t>
  </si>
  <si>
    <t>CDP
Mayo</t>
  </si>
  <si>
    <t>CDP
Junio</t>
  </si>
  <si>
    <t>CDP
Julio</t>
  </si>
  <si>
    <t>CDP
Agosto</t>
  </si>
  <si>
    <t>CDP
Septiembre</t>
  </si>
  <si>
    <t>CDP
Octubre</t>
  </si>
  <si>
    <t>CDP
Noviembre</t>
  </si>
  <si>
    <t>CDP
Diciembre</t>
  </si>
  <si>
    <t>CDP
Acumulados</t>
  </si>
  <si>
    <t>Compromiso
Enero</t>
  </si>
  <si>
    <t>Compromiso
Febrero</t>
  </si>
  <si>
    <t>Compromiso
Marzo</t>
  </si>
  <si>
    <t>Compromiso
Abril</t>
  </si>
  <si>
    <t>Compromiso
Mayo</t>
  </si>
  <si>
    <t>Compromiso
Junio</t>
  </si>
  <si>
    <t>Compromiso
Julio</t>
  </si>
  <si>
    <t>Compromiso
Agosto</t>
  </si>
  <si>
    <t>Compromiso
Septiembre</t>
  </si>
  <si>
    <t>Compromiso
Octubre</t>
  </si>
  <si>
    <t>Compromiso
Noviembre</t>
  </si>
  <si>
    <t>Compromiso
Diciembre</t>
  </si>
  <si>
    <t>Compromiso
Acumulados</t>
  </si>
  <si>
    <t>Obligación
Enero</t>
  </si>
  <si>
    <t>Obligación
Febrero</t>
  </si>
  <si>
    <t>Obligación
Marzo</t>
  </si>
  <si>
    <t>Obligación
Abril</t>
  </si>
  <si>
    <t>Obligación
Mayo</t>
  </si>
  <si>
    <t>Obligación
Junio</t>
  </si>
  <si>
    <t>Obligación
Julio</t>
  </si>
  <si>
    <t>Obligación
Agosto</t>
  </si>
  <si>
    <t>Obligación
Septiembre</t>
  </si>
  <si>
    <t>Obligación
Octubre</t>
  </si>
  <si>
    <t>Obligación
Noviembre</t>
  </si>
  <si>
    <t>Obligación
Diciembre</t>
  </si>
  <si>
    <t>Obligación
Acumulados</t>
  </si>
  <si>
    <t>TOTAL PRESUPUESTO DE LA SECCIÓN</t>
  </si>
  <si>
    <t>FONDO ROTATORIO DEL DANE - FONDANE</t>
  </si>
  <si>
    <t>Rec</t>
  </si>
  <si>
    <t>20</t>
  </si>
  <si>
    <t>TRANSFERENCIAS CORRIENTES</t>
  </si>
  <si>
    <t>OBLIGACION</t>
  </si>
  <si>
    <t>COMPROMISO</t>
  </si>
  <si>
    <t xml:space="preserve">COORDINADOR PRESUPUESTO </t>
  </si>
  <si>
    <t>A</t>
  </si>
  <si>
    <t>C</t>
  </si>
  <si>
    <t>INFORME MENSUAL DE EJECUCIÓN DEL PRESUPUESTO DE GASTOS</t>
  </si>
  <si>
    <t>UNIDAD EJECUTORA: 00</t>
  </si>
  <si>
    <t>SECCION: 0402</t>
  </si>
  <si>
    <t>INFORME MENSUAL DE EJECUCIÓN DE LAS RESERVAS DE APROPIACIÓN</t>
  </si>
  <si>
    <t>INFORME MENSUAL DE EJECUCIÓN DE CUENTAS POR PAGAR</t>
  </si>
  <si>
    <t>CONCILIACIONES</t>
  </si>
  <si>
    <t>Presupuesto General  y Modificaciones</t>
  </si>
  <si>
    <t>ADQUISICIÓN DE BIENES Y SERVICIOS</t>
  </si>
  <si>
    <t>______________________________________</t>
  </si>
  <si>
    <t>_____________________________________</t>
  </si>
  <si>
    <t>________________________________________</t>
  </si>
  <si>
    <t>VERSION : 5</t>
  </si>
  <si>
    <t>FUNCIONAMIENTO</t>
  </si>
  <si>
    <t>A-02</t>
  </si>
  <si>
    <t>A-02-02</t>
  </si>
  <si>
    <t>ADQUISIONES DIFERENTES DE ACTIVOS</t>
  </si>
  <si>
    <t>A-02-02-02</t>
  </si>
  <si>
    <t>ADQUISICIÓN DE SERVICIOS</t>
  </si>
  <si>
    <t>A-02-02-02-006</t>
  </si>
  <si>
    <t>SERVICIOS DE ALOJAMIENTO; SERVICIOS DE SUMINISTRO DE COMIDAS Y BEBIDAS; SERVICIOS DE TRANSPORTE; Y SERVICIOS DE DISTRIBUCIÓN DE ELECTRICIDAD, GAS Y AGUA</t>
  </si>
  <si>
    <t>A-03</t>
  </si>
  <si>
    <t>A-03-10</t>
  </si>
  <si>
    <t>SENTENCIAS Y CONCILIACIONES</t>
  </si>
  <si>
    <t>A-03-10-01</t>
  </si>
  <si>
    <t>FALLOS NACIONALES</t>
  </si>
  <si>
    <t>A-03-10-01-001</t>
  </si>
  <si>
    <t>SENTENCIAS</t>
  </si>
  <si>
    <t>A-03-10-01-002</t>
  </si>
  <si>
    <t>A-08</t>
  </si>
  <si>
    <t>GASTOS POR TRIBUTOS, MULTAS, SANCIONES E INTERESES DE MORA</t>
  </si>
  <si>
    <t>A-08-01</t>
  </si>
  <si>
    <t>IMPUESTOS</t>
  </si>
  <si>
    <t>A-08-01-02</t>
  </si>
  <si>
    <t>IMPUESTOS TERRITORIALES</t>
  </si>
  <si>
    <t>A-08-01-02-001</t>
  </si>
  <si>
    <t>IMPUESTO PREDIAL Y SOBRETASA AMBIENTAL</t>
  </si>
  <si>
    <t>A-08-01-02-003</t>
  </si>
  <si>
    <t>IMPUESTO DE INDUSTRIA Y COMERCIO</t>
  </si>
  <si>
    <t>A-08-01-02-006</t>
  </si>
  <si>
    <t>IMPUESTO SOBRE VEHÍCULOS AUTOMOTORES</t>
  </si>
  <si>
    <t>A-08-04</t>
  </si>
  <si>
    <t>CONTRIBUCIONES</t>
  </si>
  <si>
    <t>A-08-04-01</t>
  </si>
  <si>
    <t>CUOTA DE FISCALIZACIÓN Y AUDITAJE</t>
  </si>
  <si>
    <t>C-0401-1003-3</t>
  </si>
  <si>
    <t>FORTALECIMIENTO DE LA CAPACIDAD DE PRODUCCIÓN DE INFORMACIÓN ESTADÍSTICA DEL SEN.  NACIONAL</t>
  </si>
  <si>
    <t>A-02-02-02-007</t>
  </si>
  <si>
    <t>SERVICIOS FINANCIEROS Y SERVICIOS CONEXOS, SERVICIOS INMOBILIARIOS Y SERVICIOS DE LEASING</t>
  </si>
  <si>
    <t>A-02-02-02-007-001</t>
  </si>
  <si>
    <t>SERVICIOS FINANCIEROS Y SERVICIOS CONEXOS</t>
  </si>
  <si>
    <t>CODIGO:  GFI-020-PDT-003-f-001</t>
  </si>
  <si>
    <t>VERSION : 6</t>
  </si>
  <si>
    <t>A-02-02-02-006-009</t>
  </si>
  <si>
    <t>SERVICIOS DE DISTRIBUCIÓN DE ELECTRICIDAD, GAS Y AGUA (POR CUENTA PROPIA)</t>
  </si>
  <si>
    <t>A-02-02-02-008</t>
  </si>
  <si>
    <t>SERVICIOS PRESTADOS A LAS EMPRESAS Y SERVICIOS DE PRODUCCIÓN</t>
  </si>
  <si>
    <t>A-02-02-02-008-003</t>
  </si>
  <si>
    <t>OTROS SERVICIOS PROFESIONALES, CIENTÍFICOS Y TÉCNICOS</t>
  </si>
  <si>
    <t>A-02-02-02-008-004</t>
  </si>
  <si>
    <t>SERVICIOS DE TELECOMUNICACIONES, TRANSMISIÓN Y SUMINISTRO DE INFORMACIÓN</t>
  </si>
  <si>
    <t>Julio - Vigencia 2022</t>
  </si>
</sst>
</file>

<file path=xl/styles.xml><?xml version="1.0" encoding="utf-8"?>
<styleSheet xmlns="http://schemas.openxmlformats.org/spreadsheetml/2006/main">
  <numFmts count="2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* #,##0_);_(* \(#,##0\);_(* &quot;-&quot;_);_(@_)"/>
    <numFmt numFmtId="178" formatCode="_(&quot;$&quot;\ * #,##0.00_);_(&quot;$&quot;\ * \(#,##0.00\);_(&quot;$&quot;\ * &quot;-&quot;??_);_(@_)"/>
    <numFmt numFmtId="179" formatCode="_(* #,##0.00_);_(* \(#,##0.00\);_(* &quot;-&quot;??_);_(@_)"/>
    <numFmt numFmtId="180" formatCode="#,##0;[Red]#,##0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22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8"/>
      <name val="Arial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10"/>
      <name val="Cambria"/>
      <family val="1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10"/>
      <color rgb="FF000000"/>
      <name val="Arial"/>
      <family val="2"/>
    </font>
    <font>
      <b/>
      <sz val="9"/>
      <color rgb="FF000000"/>
      <name val="Arial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>
        <color rgb="FFD3D3D3"/>
      </left>
      <right>
        <color indexed="63"/>
      </right>
      <top>
        <color indexed="63"/>
      </top>
      <bottom style="thin">
        <color rgb="FFD3D3D3"/>
      </bottom>
    </border>
    <border>
      <left>
        <color indexed="63"/>
      </left>
      <right style="thin">
        <color rgb="FFD3D3D3"/>
      </right>
      <top>
        <color indexed="63"/>
      </top>
      <bottom style="thin">
        <color rgb="FFD3D3D3"/>
      </bottom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1" fillId="0" borderId="8" applyNumberFormat="0" applyFill="0" applyAlignment="0" applyProtection="0"/>
    <xf numFmtId="0" fontId="52" fillId="0" borderId="9" applyNumberFormat="0" applyFill="0" applyAlignment="0" applyProtection="0"/>
  </cellStyleXfs>
  <cellXfs count="145">
    <xf numFmtId="0" fontId="0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3" fillId="33" borderId="10" xfId="0" applyNumberFormat="1" applyFont="1" applyFill="1" applyBorder="1" applyAlignment="1">
      <alignment horizontal="center" vertical="center" wrapText="1" readingOrder="1"/>
    </xf>
    <xf numFmtId="3" fontId="53" fillId="33" borderId="10" xfId="0" applyNumberFormat="1" applyFont="1" applyFill="1" applyBorder="1" applyAlignment="1">
      <alignment horizontal="center" vertical="center" wrapText="1" readingOrder="1"/>
    </xf>
    <xf numFmtId="0" fontId="5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3" fontId="54" fillId="0" borderId="11" xfId="0" applyNumberFormat="1" applyFont="1" applyFill="1" applyBorder="1" applyAlignment="1">
      <alignment vertical="center" wrapText="1" readingOrder="1"/>
    </xf>
    <xf numFmtId="3" fontId="5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180" fontId="5" fillId="0" borderId="0" xfId="0" applyNumberFormat="1" applyFont="1" applyFill="1" applyBorder="1" applyAlignment="1">
      <alignment/>
    </xf>
    <xf numFmtId="180" fontId="3" fillId="0" borderId="0" xfId="0" applyNumberFormat="1" applyFont="1" applyFill="1" applyBorder="1" applyAlignment="1">
      <alignment/>
    </xf>
    <xf numFmtId="180" fontId="53" fillId="33" borderId="10" xfId="0" applyNumberFormat="1" applyFont="1" applyFill="1" applyBorder="1" applyAlignment="1">
      <alignment horizontal="center" vertical="center" wrapText="1" readingOrder="1"/>
    </xf>
    <xf numFmtId="180" fontId="2" fillId="0" borderId="0" xfId="0" applyNumberFormat="1" applyFont="1" applyFill="1" applyBorder="1" applyAlignment="1">
      <alignment/>
    </xf>
    <xf numFmtId="180" fontId="4" fillId="0" borderId="0" xfId="0" applyNumberFormat="1" applyFont="1" applyFill="1" applyBorder="1" applyAlignment="1">
      <alignment/>
    </xf>
    <xf numFmtId="180" fontId="54" fillId="0" borderId="12" xfId="0" applyNumberFormat="1" applyFont="1" applyFill="1" applyBorder="1" applyAlignment="1">
      <alignment vertical="center" wrapText="1" readingOrder="1"/>
    </xf>
    <xf numFmtId="180" fontId="54" fillId="0" borderId="12" xfId="0" applyNumberFormat="1" applyFont="1" applyFill="1" applyBorder="1" applyAlignment="1">
      <alignment horizontal="center" vertical="center" wrapText="1" readingOrder="1"/>
    </xf>
    <xf numFmtId="180" fontId="54" fillId="0" borderId="13" xfId="0" applyNumberFormat="1" applyFont="1" applyFill="1" applyBorder="1" applyAlignment="1">
      <alignment vertical="center" wrapText="1" readingOrder="1"/>
    </xf>
    <xf numFmtId="180" fontId="54" fillId="0" borderId="13" xfId="0" applyNumberFormat="1" applyFont="1" applyFill="1" applyBorder="1" applyAlignment="1">
      <alignment horizontal="center" vertical="center" wrapText="1" readingOrder="1"/>
    </xf>
    <xf numFmtId="180" fontId="55" fillId="0" borderId="0" xfId="0" applyNumberFormat="1" applyFont="1" applyFill="1" applyBorder="1" applyAlignment="1">
      <alignment horizontal="center" vertical="center" wrapText="1" readingOrder="1"/>
    </xf>
    <xf numFmtId="180" fontId="55" fillId="0" borderId="0" xfId="0" applyNumberFormat="1" applyFont="1" applyFill="1" applyBorder="1" applyAlignment="1">
      <alignment vertical="center" wrapText="1" readingOrder="1"/>
    </xf>
    <xf numFmtId="180" fontId="5" fillId="0" borderId="0" xfId="0" applyNumberFormat="1" applyFont="1" applyFill="1" applyBorder="1" applyAlignment="1">
      <alignment/>
    </xf>
    <xf numFmtId="180" fontId="2" fillId="0" borderId="0" xfId="0" applyNumberFormat="1" applyFont="1" applyFill="1" applyBorder="1" applyAlignment="1">
      <alignment/>
    </xf>
    <xf numFmtId="0" fontId="55" fillId="0" borderId="0" xfId="0" applyNumberFormat="1" applyFont="1" applyFill="1" applyBorder="1" applyAlignment="1">
      <alignment horizontal="center" vertical="center" wrapText="1" readingOrder="1"/>
    </xf>
    <xf numFmtId="3" fontId="55" fillId="0" borderId="0" xfId="0" applyNumberFormat="1" applyFont="1" applyFill="1" applyBorder="1" applyAlignment="1">
      <alignment vertical="center" wrapText="1" readingOrder="1"/>
    </xf>
    <xf numFmtId="3" fontId="4" fillId="0" borderId="0" xfId="0" applyNumberFormat="1" applyFont="1" applyFill="1" applyBorder="1" applyAlignment="1">
      <alignment readingOrder="1"/>
    </xf>
    <xf numFmtId="0" fontId="33" fillId="34" borderId="14" xfId="0" applyFont="1" applyFill="1" applyBorder="1" applyAlignment="1">
      <alignment vertical="center"/>
    </xf>
    <xf numFmtId="0" fontId="6" fillId="0" borderId="15" xfId="0" applyNumberFormat="1" applyFont="1" applyFill="1" applyBorder="1" applyAlignment="1" applyProtection="1">
      <alignment horizontal="center" vertical="center"/>
      <protection/>
    </xf>
    <xf numFmtId="0" fontId="7" fillId="0" borderId="16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17" xfId="0" applyFont="1" applyFill="1" applyBorder="1" applyAlignment="1">
      <alignment/>
    </xf>
    <xf numFmtId="0" fontId="5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17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33" fillId="34" borderId="18" xfId="0" applyFont="1" applyFill="1" applyBorder="1" applyAlignment="1">
      <alignment vertical="center"/>
    </xf>
    <xf numFmtId="0" fontId="6" fillId="0" borderId="19" xfId="0" applyNumberFormat="1" applyFont="1" applyFill="1" applyBorder="1" applyAlignment="1" applyProtection="1">
      <alignment horizontal="center" vertical="center"/>
      <protection/>
    </xf>
    <xf numFmtId="0" fontId="7" fillId="0" borderId="20" xfId="0" applyFont="1" applyFill="1" applyBorder="1" applyAlignment="1">
      <alignment/>
    </xf>
    <xf numFmtId="0" fontId="8" fillId="0" borderId="0" xfId="0" applyNumberFormat="1" applyFont="1" applyFill="1" applyBorder="1" applyAlignment="1" applyProtection="1">
      <alignment vertical="center"/>
      <protection/>
    </xf>
    <xf numFmtId="180" fontId="9" fillId="0" borderId="0" xfId="0" applyNumberFormat="1" applyFont="1" applyFill="1" applyBorder="1" applyAlignment="1">
      <alignment/>
    </xf>
    <xf numFmtId="0" fontId="9" fillId="0" borderId="0" xfId="0" applyNumberFormat="1" applyFont="1" applyFill="1" applyBorder="1" applyAlignment="1" applyProtection="1">
      <alignment/>
      <protection/>
    </xf>
    <xf numFmtId="0" fontId="9" fillId="0" borderId="17" xfId="0" applyNumberFormat="1" applyFont="1" applyFill="1" applyBorder="1" applyAlignment="1" applyProtection="1">
      <alignment/>
      <protection/>
    </xf>
    <xf numFmtId="180" fontId="3" fillId="0" borderId="21" xfId="0" applyNumberFormat="1" applyFont="1" applyFill="1" applyBorder="1" applyAlignment="1" applyProtection="1">
      <alignment horizontal="left"/>
      <protection locked="0"/>
    </xf>
    <xf numFmtId="180" fontId="2" fillId="0" borderId="0" xfId="0" applyNumberFormat="1" applyFont="1" applyFill="1" applyBorder="1" applyAlignment="1">
      <alignment horizontal="center" vertical="center"/>
    </xf>
    <xf numFmtId="180" fontId="3" fillId="0" borderId="18" xfId="0" applyNumberFormat="1" applyFont="1" applyFill="1" applyBorder="1" applyAlignment="1" applyProtection="1">
      <alignment horizontal="left"/>
      <protection locked="0"/>
    </xf>
    <xf numFmtId="0" fontId="2" fillId="0" borderId="19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/>
    </xf>
    <xf numFmtId="180" fontId="2" fillId="0" borderId="19" xfId="0" applyNumberFormat="1" applyFont="1" applyFill="1" applyBorder="1" applyAlignment="1">
      <alignment/>
    </xf>
    <xf numFmtId="180" fontId="4" fillId="0" borderId="19" xfId="0" applyNumberFormat="1" applyFont="1" applyFill="1" applyBorder="1" applyAlignment="1">
      <alignment/>
    </xf>
    <xf numFmtId="0" fontId="8" fillId="0" borderId="0" xfId="0" applyFont="1" applyBorder="1" applyAlignment="1">
      <alignment/>
    </xf>
    <xf numFmtId="0" fontId="8" fillId="0" borderId="17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7" xfId="0" applyFont="1" applyBorder="1" applyAlignment="1">
      <alignment/>
    </xf>
    <xf numFmtId="3" fontId="2" fillId="0" borderId="19" xfId="0" applyNumberFormat="1" applyFont="1" applyFill="1" applyBorder="1" applyAlignment="1">
      <alignment/>
    </xf>
    <xf numFmtId="3" fontId="4" fillId="0" borderId="19" xfId="0" applyNumberFormat="1" applyFont="1" applyFill="1" applyBorder="1" applyAlignment="1">
      <alignment/>
    </xf>
    <xf numFmtId="3" fontId="3" fillId="0" borderId="19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180" fontId="54" fillId="0" borderId="22" xfId="0" applyNumberFormat="1" applyFont="1" applyFill="1" applyBorder="1" applyAlignment="1">
      <alignment vertical="center" wrapText="1" readingOrder="1"/>
    </xf>
    <xf numFmtId="179" fontId="5" fillId="0" borderId="0" xfId="49" applyFont="1" applyFill="1" applyBorder="1" applyAlignment="1">
      <alignment/>
    </xf>
    <xf numFmtId="180" fontId="4" fillId="0" borderId="19" xfId="0" applyNumberFormat="1" applyFont="1" applyFill="1" applyBorder="1" applyAlignment="1">
      <alignment horizontal="center" vertical="center"/>
    </xf>
    <xf numFmtId="180" fontId="8" fillId="0" borderId="0" xfId="0" applyNumberFormat="1" applyFont="1" applyFill="1" applyBorder="1" applyAlignment="1">
      <alignment vertical="center"/>
    </xf>
    <xf numFmtId="180" fontId="2" fillId="0" borderId="0" xfId="0" applyNumberFormat="1" applyFont="1" applyFill="1" applyBorder="1" applyAlignment="1">
      <alignment vertical="center"/>
    </xf>
    <xf numFmtId="180" fontId="53" fillId="35" borderId="10" xfId="0" applyNumberFormat="1" applyFont="1" applyFill="1" applyBorder="1" applyAlignment="1">
      <alignment vertical="center" wrapText="1" readingOrder="1"/>
    </xf>
    <xf numFmtId="180" fontId="53" fillId="35" borderId="10" xfId="0" applyNumberFormat="1" applyFont="1" applyFill="1" applyBorder="1" applyAlignment="1">
      <alignment horizontal="center" vertical="center" wrapText="1" readingOrder="1"/>
    </xf>
    <xf numFmtId="180" fontId="53" fillId="33" borderId="23" xfId="0" applyNumberFormat="1" applyFont="1" applyFill="1" applyBorder="1" applyAlignment="1">
      <alignment horizontal="center" vertical="center" wrapText="1" readingOrder="1"/>
    </xf>
    <xf numFmtId="180" fontId="5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180" fontId="55" fillId="35" borderId="10" xfId="0" applyNumberFormat="1" applyFont="1" applyFill="1" applyBorder="1" applyAlignment="1">
      <alignment vertical="center" wrapText="1" readingOrder="1"/>
    </xf>
    <xf numFmtId="180" fontId="55" fillId="35" borderId="10" xfId="0" applyNumberFormat="1" applyFont="1" applyFill="1" applyBorder="1" applyAlignment="1">
      <alignment horizontal="center" vertical="center" wrapText="1" readingOrder="1"/>
    </xf>
    <xf numFmtId="180" fontId="56" fillId="35" borderId="10" xfId="0" applyNumberFormat="1" applyFont="1" applyFill="1" applyBorder="1" applyAlignment="1">
      <alignment vertical="center" wrapText="1" readingOrder="1"/>
    </xf>
    <xf numFmtId="180" fontId="56" fillId="35" borderId="10" xfId="0" applyNumberFormat="1" applyFont="1" applyFill="1" applyBorder="1" applyAlignment="1">
      <alignment horizontal="center" vertical="center" wrapText="1" readingOrder="1"/>
    </xf>
    <xf numFmtId="180" fontId="54" fillId="0" borderId="24" xfId="0" applyNumberFormat="1" applyFont="1" applyFill="1" applyBorder="1" applyAlignment="1">
      <alignment vertical="center" wrapText="1" readingOrder="1"/>
    </xf>
    <xf numFmtId="180" fontId="55" fillId="35" borderId="10" xfId="0" applyNumberFormat="1" applyFont="1" applyFill="1" applyBorder="1" applyAlignment="1">
      <alignment horizontal="left" vertical="center" wrapText="1" readingOrder="1"/>
    </xf>
    <xf numFmtId="180" fontId="56" fillId="35" borderId="10" xfId="0" applyNumberFormat="1" applyFont="1" applyFill="1" applyBorder="1" applyAlignment="1">
      <alignment horizontal="left" vertical="center" wrapText="1" indent="1" readingOrder="1"/>
    </xf>
    <xf numFmtId="180" fontId="53" fillId="35" borderId="10" xfId="0" applyNumberFormat="1" applyFont="1" applyFill="1" applyBorder="1" applyAlignment="1">
      <alignment horizontal="left" vertical="center" wrapText="1" indent="2" readingOrder="1"/>
    </xf>
    <xf numFmtId="180" fontId="54" fillId="0" borderId="11" xfId="0" applyNumberFormat="1" applyFont="1" applyFill="1" applyBorder="1" applyAlignment="1">
      <alignment vertical="center" wrapText="1" readingOrder="1"/>
    </xf>
    <xf numFmtId="180" fontId="54" fillId="0" borderId="11" xfId="0" applyNumberFormat="1" applyFont="1" applyFill="1" applyBorder="1" applyAlignment="1">
      <alignment horizontal="center" vertical="center" wrapText="1" readingOrder="1"/>
    </xf>
    <xf numFmtId="180" fontId="54" fillId="0" borderId="11" xfId="0" applyNumberFormat="1" applyFont="1" applyFill="1" applyBorder="1" applyAlignment="1">
      <alignment horizontal="left" vertical="center" wrapText="1" indent="3" readingOrder="1"/>
    </xf>
    <xf numFmtId="180" fontId="54" fillId="0" borderId="13" xfId="0" applyNumberFormat="1" applyFont="1" applyFill="1" applyBorder="1" applyAlignment="1">
      <alignment horizontal="left" vertical="center" wrapText="1" indent="3" readingOrder="1"/>
    </xf>
    <xf numFmtId="180" fontId="54" fillId="0" borderId="12" xfId="0" applyNumberFormat="1" applyFont="1" applyFill="1" applyBorder="1" applyAlignment="1">
      <alignment horizontal="left" vertical="center" wrapText="1" indent="3" readingOrder="1"/>
    </xf>
    <xf numFmtId="180" fontId="54" fillId="0" borderId="22" xfId="0" applyNumberFormat="1" applyFont="1" applyFill="1" applyBorder="1" applyAlignment="1">
      <alignment horizontal="center" vertical="center" wrapText="1" readingOrder="1"/>
    </xf>
    <xf numFmtId="180" fontId="54" fillId="0" borderId="22" xfId="0" applyNumberFormat="1" applyFont="1" applyFill="1" applyBorder="1" applyAlignment="1">
      <alignment horizontal="left" vertical="center" wrapText="1" indent="2" readingOrder="1"/>
    </xf>
    <xf numFmtId="180" fontId="54" fillId="0" borderId="11" xfId="0" applyNumberFormat="1" applyFont="1" applyFill="1" applyBorder="1" applyAlignment="1">
      <alignment horizontal="left" vertical="center" wrapText="1" indent="1" readingOrder="1"/>
    </xf>
    <xf numFmtId="0" fontId="53" fillId="35" borderId="10" xfId="0" applyNumberFormat="1" applyFont="1" applyFill="1" applyBorder="1" applyAlignment="1">
      <alignment horizontal="center" vertical="center" wrapText="1" readingOrder="1"/>
    </xf>
    <xf numFmtId="0" fontId="55" fillId="35" borderId="10" xfId="0" applyNumberFormat="1" applyFont="1" applyFill="1" applyBorder="1" applyAlignment="1">
      <alignment vertical="center" wrapText="1" readingOrder="1"/>
    </xf>
    <xf numFmtId="3" fontId="55" fillId="35" borderId="10" xfId="0" applyNumberFormat="1" applyFont="1" applyFill="1" applyBorder="1" applyAlignment="1">
      <alignment vertical="center" wrapText="1" readingOrder="1"/>
    </xf>
    <xf numFmtId="0" fontId="53" fillId="35" borderId="10" xfId="0" applyNumberFormat="1" applyFont="1" applyFill="1" applyBorder="1" applyAlignment="1">
      <alignment vertical="center" wrapText="1" readingOrder="1"/>
    </xf>
    <xf numFmtId="0" fontId="54" fillId="0" borderId="23" xfId="0" applyNumberFormat="1" applyFont="1" applyFill="1" applyBorder="1" applyAlignment="1">
      <alignment vertical="center" wrapText="1" readingOrder="1"/>
    </xf>
    <xf numFmtId="0" fontId="54" fillId="0" borderId="23" xfId="0" applyNumberFormat="1" applyFont="1" applyFill="1" applyBorder="1" applyAlignment="1">
      <alignment horizontal="center" vertical="center" wrapText="1" readingOrder="1"/>
    </xf>
    <xf numFmtId="180" fontId="54" fillId="0" borderId="25" xfId="0" applyNumberFormat="1" applyFont="1" applyFill="1" applyBorder="1" applyAlignment="1">
      <alignment vertical="center" wrapText="1" readingOrder="1"/>
    </xf>
    <xf numFmtId="180" fontId="54" fillId="0" borderId="25" xfId="0" applyNumberFormat="1" applyFont="1" applyFill="1" applyBorder="1" applyAlignment="1">
      <alignment horizontal="center" vertical="center" wrapText="1" readingOrder="1"/>
    </xf>
    <xf numFmtId="180" fontId="54" fillId="0" borderId="25" xfId="0" applyNumberFormat="1" applyFont="1" applyFill="1" applyBorder="1" applyAlignment="1">
      <alignment horizontal="left" vertical="center" wrapText="1" indent="3" readingOrder="1"/>
    </xf>
    <xf numFmtId="180" fontId="54" fillId="35" borderId="12" xfId="0" applyNumberFormat="1" applyFont="1" applyFill="1" applyBorder="1" applyAlignment="1">
      <alignment horizontal="center" vertical="center" wrapText="1" readingOrder="1"/>
    </xf>
    <xf numFmtId="180" fontId="54" fillId="35" borderId="12" xfId="0" applyNumberFormat="1" applyFont="1" applyFill="1" applyBorder="1" applyAlignment="1">
      <alignment horizontal="left" vertical="center" wrapText="1" indent="1" readingOrder="1"/>
    </xf>
    <xf numFmtId="180" fontId="54" fillId="35" borderId="10" xfId="0" applyNumberFormat="1" applyFont="1" applyFill="1" applyBorder="1" applyAlignment="1">
      <alignment vertical="center" wrapText="1" readingOrder="1"/>
    </xf>
    <xf numFmtId="0" fontId="54" fillId="0" borderId="26" xfId="0" applyNumberFormat="1" applyFont="1" applyFill="1" applyBorder="1" applyAlignment="1">
      <alignment vertical="center" wrapText="1" readingOrder="1"/>
    </xf>
    <xf numFmtId="0" fontId="54" fillId="0" borderId="27" xfId="0" applyNumberFormat="1" applyFont="1" applyFill="1" applyBorder="1" applyAlignment="1">
      <alignment horizontal="justify" vertical="center" wrapText="1" readingOrder="1"/>
    </xf>
    <xf numFmtId="180" fontId="2" fillId="0" borderId="28" xfId="0" applyNumberFormat="1" applyFont="1" applyFill="1" applyBorder="1" applyAlignment="1">
      <alignment vertical="center" wrapText="1" readingOrder="1"/>
    </xf>
    <xf numFmtId="3" fontId="54" fillId="0" borderId="28" xfId="0" applyNumberFormat="1" applyFont="1" applyFill="1" applyBorder="1" applyAlignment="1">
      <alignment vertical="center" wrapText="1" readingOrder="1"/>
    </xf>
    <xf numFmtId="3" fontId="55" fillId="35" borderId="23" xfId="0" applyNumberFormat="1" applyFont="1" applyFill="1" applyBorder="1" applyAlignment="1">
      <alignment vertical="center" wrapText="1" readingOrder="1"/>
    </xf>
    <xf numFmtId="3" fontId="54" fillId="0" borderId="24" xfId="0" applyNumberFormat="1" applyFont="1" applyFill="1" applyBorder="1" applyAlignment="1">
      <alignment vertical="center" wrapText="1" readingOrder="1"/>
    </xf>
    <xf numFmtId="3" fontId="4" fillId="0" borderId="0" xfId="0" applyNumberFormat="1" applyFont="1" applyFill="1" applyBorder="1" applyAlignment="1">
      <alignment/>
    </xf>
    <xf numFmtId="180" fontId="54" fillId="0" borderId="24" xfId="0" applyNumberFormat="1" applyFont="1" applyFill="1" applyBorder="1" applyAlignment="1">
      <alignment horizontal="center" vertical="center" wrapText="1" readingOrder="1"/>
    </xf>
    <xf numFmtId="180" fontId="54" fillId="0" borderId="24" xfId="0" applyNumberFormat="1" applyFont="1" applyFill="1" applyBorder="1" applyAlignment="1">
      <alignment horizontal="left" vertical="center" wrapText="1" indent="2" readingOrder="1"/>
    </xf>
    <xf numFmtId="180" fontId="54" fillId="0" borderId="12" xfId="0" applyNumberFormat="1" applyFont="1" applyFill="1" applyBorder="1" applyAlignment="1">
      <alignment horizontal="left" vertical="center" wrapText="1" indent="2" readingOrder="1"/>
    </xf>
    <xf numFmtId="180" fontId="2" fillId="0" borderId="11" xfId="0" applyNumberFormat="1" applyFont="1" applyFill="1" applyBorder="1" applyAlignment="1">
      <alignment/>
    </xf>
    <xf numFmtId="180" fontId="2" fillId="0" borderId="13" xfId="0" applyNumberFormat="1" applyFont="1" applyFill="1" applyBorder="1" applyAlignment="1">
      <alignment/>
    </xf>
    <xf numFmtId="180" fontId="2" fillId="0" borderId="24" xfId="0" applyNumberFormat="1" applyFont="1" applyFill="1" applyBorder="1" applyAlignment="1">
      <alignment/>
    </xf>
    <xf numFmtId="180" fontId="54" fillId="35" borderId="10" xfId="0" applyNumberFormat="1" applyFont="1" applyFill="1" applyBorder="1" applyAlignment="1">
      <alignment horizontal="center" vertical="center" wrapText="1" readingOrder="1"/>
    </xf>
    <xf numFmtId="180" fontId="54" fillId="35" borderId="10" xfId="0" applyNumberFormat="1" applyFont="1" applyFill="1" applyBorder="1" applyAlignment="1">
      <alignment horizontal="left" vertical="center" wrapText="1" indent="1" readingOrder="1"/>
    </xf>
    <xf numFmtId="180" fontId="54" fillId="0" borderId="11" xfId="0" applyNumberFormat="1" applyFont="1" applyFill="1" applyBorder="1" applyAlignment="1">
      <alignment horizontal="left" vertical="center" wrapText="1" indent="2" readingOrder="1"/>
    </xf>
    <xf numFmtId="180" fontId="55" fillId="35" borderId="10" xfId="0" applyNumberFormat="1" applyFont="1" applyFill="1" applyBorder="1" applyAlignment="1">
      <alignment horizontal="center" vertical="center" wrapText="1" readingOrder="1"/>
    </xf>
    <xf numFmtId="180" fontId="3" fillId="0" borderId="19" xfId="0" applyNumberFormat="1" applyFont="1" applyFill="1" applyBorder="1" applyAlignment="1">
      <alignment horizontal="center"/>
    </xf>
    <xf numFmtId="180" fontId="4" fillId="0" borderId="18" xfId="0" applyNumberFormat="1" applyFont="1" applyFill="1" applyBorder="1" applyAlignment="1">
      <alignment horizontal="center"/>
    </xf>
    <xf numFmtId="180" fontId="4" fillId="0" borderId="20" xfId="0" applyNumberFormat="1" applyFont="1" applyFill="1" applyBorder="1" applyAlignment="1">
      <alignment horizontal="center"/>
    </xf>
    <xf numFmtId="0" fontId="2" fillId="0" borderId="29" xfId="0" applyNumberFormat="1" applyFont="1" applyFill="1" applyBorder="1" applyAlignment="1" applyProtection="1">
      <alignment horizontal="left" vertical="center"/>
      <protection/>
    </xf>
    <xf numFmtId="0" fontId="2" fillId="0" borderId="30" xfId="0" applyNumberFormat="1" applyFont="1" applyFill="1" applyBorder="1" applyAlignment="1" applyProtection="1">
      <alignment horizontal="left" vertical="center"/>
      <protection/>
    </xf>
    <xf numFmtId="0" fontId="10" fillId="0" borderId="0" xfId="0" applyFont="1" applyFill="1" applyBorder="1" applyAlignment="1">
      <alignment horizontal="center"/>
    </xf>
    <xf numFmtId="0" fontId="10" fillId="0" borderId="17" xfId="0" applyFont="1" applyFill="1" applyBorder="1" applyAlignment="1">
      <alignment horizontal="center"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2" fillId="0" borderId="31" xfId="0" applyNumberFormat="1" applyFont="1" applyFill="1" applyBorder="1" applyAlignment="1" applyProtection="1">
      <alignment horizontal="left" vertical="center"/>
      <protection/>
    </xf>
    <xf numFmtId="0" fontId="2" fillId="0" borderId="18" xfId="0" applyNumberFormat="1" applyFont="1" applyFill="1" applyBorder="1" applyAlignment="1" applyProtection="1">
      <alignment horizontal="left" vertical="center" wrapText="1"/>
      <protection/>
    </xf>
    <xf numFmtId="0" fontId="2" fillId="0" borderId="32" xfId="0" applyNumberFormat="1" applyFont="1" applyFill="1" applyBorder="1" applyAlignment="1" applyProtection="1">
      <alignment horizontal="left" vertical="center" wrapText="1"/>
      <protection/>
    </xf>
    <xf numFmtId="180" fontId="3" fillId="0" borderId="0" xfId="0" applyNumberFormat="1" applyFont="1" applyFill="1" applyBorder="1" applyAlignment="1">
      <alignment vertical="center"/>
    </xf>
    <xf numFmtId="180" fontId="3" fillId="0" borderId="17" xfId="0" applyNumberFormat="1" applyFont="1" applyFill="1" applyBorder="1" applyAlignment="1">
      <alignment vertical="center"/>
    </xf>
    <xf numFmtId="180" fontId="4" fillId="0" borderId="14" xfId="0" applyNumberFormat="1" applyFont="1" applyFill="1" applyBorder="1" applyAlignment="1">
      <alignment horizontal="center"/>
    </xf>
    <xf numFmtId="180" fontId="4" fillId="0" borderId="16" xfId="0" applyNumberFormat="1" applyFont="1" applyFill="1" applyBorder="1" applyAlignment="1">
      <alignment horizontal="center"/>
    </xf>
    <xf numFmtId="180" fontId="4" fillId="0" borderId="33" xfId="0" applyNumberFormat="1" applyFont="1" applyFill="1" applyBorder="1" applyAlignment="1">
      <alignment horizontal="center" vertical="center"/>
    </xf>
    <xf numFmtId="180" fontId="4" fillId="0" borderId="34" xfId="0" applyNumberFormat="1" applyFont="1" applyFill="1" applyBorder="1" applyAlignment="1">
      <alignment horizontal="center" vertical="center"/>
    </xf>
    <xf numFmtId="180" fontId="4" fillId="0" borderId="35" xfId="0" applyNumberFormat="1" applyFont="1" applyFill="1" applyBorder="1" applyAlignment="1">
      <alignment horizontal="center" vertical="center"/>
    </xf>
    <xf numFmtId="3" fontId="3" fillId="0" borderId="19" xfId="0" applyNumberFormat="1" applyFont="1" applyFill="1" applyBorder="1" applyAlignment="1">
      <alignment horizontal="center"/>
    </xf>
    <xf numFmtId="180" fontId="4" fillId="0" borderId="18" xfId="0" applyNumberFormat="1" applyFont="1" applyFill="1" applyBorder="1" applyAlignment="1">
      <alignment horizontal="right"/>
    </xf>
    <xf numFmtId="180" fontId="4" fillId="0" borderId="20" xfId="0" applyNumberFormat="1" applyFont="1" applyFill="1" applyBorder="1" applyAlignment="1">
      <alignment horizontal="right"/>
    </xf>
    <xf numFmtId="0" fontId="55" fillId="35" borderId="10" xfId="0" applyNumberFormat="1" applyFont="1" applyFill="1" applyBorder="1" applyAlignment="1">
      <alignment horizontal="center" vertical="center" wrapText="1" readingOrder="1"/>
    </xf>
    <xf numFmtId="0" fontId="10" fillId="0" borderId="21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180" fontId="4" fillId="0" borderId="14" xfId="0" applyNumberFormat="1" applyFont="1" applyFill="1" applyBorder="1" applyAlignment="1">
      <alignment horizontal="right"/>
    </xf>
    <xf numFmtId="180" fontId="4" fillId="0" borderId="16" xfId="0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/>
    </xf>
    <xf numFmtId="3" fontId="3" fillId="0" borderId="17" xfId="0" applyNumberFormat="1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6D19C9CF-D91C-4D0C-ACDA-1FEA7965418B@DANE.GOV.CO" TargetMode="External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cid:6D19C9CF-D91C-4D0C-ACDA-1FEA7965418B@DANE.GOV.CO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cid:6D19C9CF-D91C-4D0C-ACDA-1FEA7965418B@DANE.GOV.CO" TargetMode="Externa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685800</xdr:colOff>
      <xdr:row>0</xdr:row>
      <xdr:rowOff>152400</xdr:rowOff>
    </xdr:from>
    <xdr:to>
      <xdr:col>2</xdr:col>
      <xdr:colOff>2228850</xdr:colOff>
      <xdr:row>2</xdr:row>
      <xdr:rowOff>57150</xdr:rowOff>
    </xdr:to>
    <xdr:pic>
      <xdr:nvPicPr>
        <xdr:cNvPr id="1" name="90F09A81-5214-4FC3-8CA3-AFB3377FD0C7"/>
        <xdr:cNvPicPr preferRelativeResize="1">
          <a:picLocks noChangeAspect="1"/>
        </xdr:cNvPicPr>
      </xdr:nvPicPr>
      <xdr:blipFill>
        <a:blip r:link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019300" y="152400"/>
          <a:ext cx="15430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219075</xdr:rowOff>
    </xdr:from>
    <xdr:to>
      <xdr:col>2</xdr:col>
      <xdr:colOff>114300</xdr:colOff>
      <xdr:row>2</xdr:row>
      <xdr:rowOff>95250</xdr:rowOff>
    </xdr:to>
    <xdr:pic>
      <xdr:nvPicPr>
        <xdr:cNvPr id="2" name="Imagen 3" descr="https://intranet.dane.gov.co/images/Imagen_Institucional/Logo/Logo-DANE-color-2019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219075"/>
          <a:ext cx="14287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247650</xdr:rowOff>
    </xdr:from>
    <xdr:to>
      <xdr:col>2</xdr:col>
      <xdr:colOff>228600</xdr:colOff>
      <xdr:row>2</xdr:row>
      <xdr:rowOff>95250</xdr:rowOff>
    </xdr:to>
    <xdr:pic>
      <xdr:nvPicPr>
        <xdr:cNvPr id="1" name="Imagen 4" descr="https://intranet.dane.gov.co/images/Imagen_Institucional/Logo/Logo-DANE-color-2019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47650"/>
          <a:ext cx="13716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676275</xdr:colOff>
      <xdr:row>0</xdr:row>
      <xdr:rowOff>228600</xdr:rowOff>
    </xdr:from>
    <xdr:to>
      <xdr:col>2</xdr:col>
      <xdr:colOff>2476500</xdr:colOff>
      <xdr:row>2</xdr:row>
      <xdr:rowOff>114300</xdr:rowOff>
    </xdr:to>
    <xdr:pic>
      <xdr:nvPicPr>
        <xdr:cNvPr id="2" name="90F09A81-5214-4FC3-8CA3-AFB3377FD0C7"/>
        <xdr:cNvPicPr preferRelativeResize="1">
          <a:picLocks noChangeAspect="1"/>
        </xdr:cNvPicPr>
      </xdr:nvPicPr>
      <xdr:blipFill>
        <a:blip r:link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876425" y="228600"/>
          <a:ext cx="18002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914400</xdr:colOff>
      <xdr:row>0</xdr:row>
      <xdr:rowOff>133350</xdr:rowOff>
    </xdr:from>
    <xdr:to>
      <xdr:col>2</xdr:col>
      <xdr:colOff>2714625</xdr:colOff>
      <xdr:row>2</xdr:row>
      <xdr:rowOff>142875</xdr:rowOff>
    </xdr:to>
    <xdr:pic>
      <xdr:nvPicPr>
        <xdr:cNvPr id="1" name="90F09A81-5214-4FC3-8CA3-AFB3377FD0C7"/>
        <xdr:cNvPicPr preferRelativeResize="1">
          <a:picLocks noChangeAspect="1"/>
        </xdr:cNvPicPr>
      </xdr:nvPicPr>
      <xdr:blipFill>
        <a:blip r:link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114550" y="133350"/>
          <a:ext cx="18002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228600</xdr:rowOff>
    </xdr:from>
    <xdr:to>
      <xdr:col>2</xdr:col>
      <xdr:colOff>219075</xdr:colOff>
      <xdr:row>2</xdr:row>
      <xdr:rowOff>152400</xdr:rowOff>
    </xdr:to>
    <xdr:pic>
      <xdr:nvPicPr>
        <xdr:cNvPr id="2" name="Imagen 3" descr="https://intranet.dane.gov.co/images/Imagen_Institucional/Logo/Logo-DANE-color-2019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228600"/>
          <a:ext cx="13239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ayoju98\Documents\DOCUMENTOS_JRPR\INFORMES%20EJEC%20PPTAL%202021\Informe%20FONDANE%20Gastos%20202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Informe%20FONDANE%20Gastos%20202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Informe%20FONDANE%20CxP%20202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Informe%20Reservas%20FONDANE%2020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e_SIIF"/>
      <sheetName val="Feb_SIIF"/>
      <sheetName val="Mar_SIIF"/>
      <sheetName val="Abr_SIIF"/>
      <sheetName val="May_SIIF"/>
      <sheetName val="Jun_SIIF"/>
      <sheetName val="Jul_SIIF"/>
      <sheetName val="Ago_SIIF"/>
      <sheetName val="Sep_SIIF"/>
      <sheetName val="Oct_SIIF"/>
      <sheetName val="Nov_SIIF"/>
      <sheetName val="Dic_SIIF"/>
      <sheetName val="Informe_Fondane"/>
    </sheetNames>
    <sheetDataSet>
      <sheetData sheetId="12">
        <row r="26">
          <cell r="E26">
            <v>0</v>
          </cell>
          <cell r="F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ne_SIIF"/>
      <sheetName val="Feb_SIIF"/>
      <sheetName val="Mar_SIIF"/>
      <sheetName val="Abr_SIIF"/>
      <sheetName val="May_SIIF"/>
      <sheetName val="Jun_SIIF"/>
      <sheetName val="Jul_SIIF"/>
      <sheetName val="Ago_SIIF"/>
      <sheetName val="Sep_SIIF"/>
      <sheetName val="Oct_SIIF"/>
      <sheetName val="Nov_SIIF"/>
      <sheetName val="Dic_SIIF"/>
      <sheetName val="Informe_Fondane"/>
    </sheetNames>
    <sheetDataSet>
      <sheetData sheetId="12">
        <row r="12">
          <cell r="E12">
            <v>0</v>
          </cell>
          <cell r="F12">
            <v>83569.72112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U12">
            <v>0</v>
          </cell>
          <cell r="AV12">
            <v>0</v>
          </cell>
          <cell r="AW12">
            <v>0</v>
          </cell>
          <cell r="AX12">
            <v>0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</row>
        <row r="14">
          <cell r="E14">
            <v>7569.72112</v>
          </cell>
          <cell r="F14">
            <v>0</v>
          </cell>
          <cell r="H14">
            <v>2500</v>
          </cell>
          <cell r="I14">
            <v>7569.72112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U14">
            <v>2500</v>
          </cell>
          <cell r="V14">
            <v>7569.72112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H14">
            <v>908.772</v>
          </cell>
          <cell r="AI14">
            <v>7569.72112</v>
          </cell>
          <cell r="AJ14">
            <v>0</v>
          </cell>
          <cell r="AK14">
            <v>0</v>
          </cell>
          <cell r="AL14">
            <v>667.064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U14">
            <v>908.772</v>
          </cell>
          <cell r="AV14">
            <v>0</v>
          </cell>
          <cell r="AW14">
            <v>7569.72112</v>
          </cell>
          <cell r="AX14">
            <v>0</v>
          </cell>
          <cell r="AY14">
            <v>667.064</v>
          </cell>
          <cell r="AZ14">
            <v>0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</row>
        <row r="16">
          <cell r="E16">
            <v>60000</v>
          </cell>
          <cell r="F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</row>
        <row r="17">
          <cell r="E17">
            <v>16000</v>
          </cell>
          <cell r="F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</row>
        <row r="20">
          <cell r="D20">
            <v>70000</v>
          </cell>
          <cell r="G20">
            <v>70000</v>
          </cell>
        </row>
        <row r="21">
          <cell r="E21">
            <v>0</v>
          </cell>
          <cell r="F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</row>
        <row r="22">
          <cell r="E22">
            <v>0</v>
          </cell>
          <cell r="F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</row>
        <row r="26">
          <cell r="E26">
            <v>0</v>
          </cell>
          <cell r="F26">
            <v>15000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</row>
        <row r="27">
          <cell r="E27">
            <v>15000</v>
          </cell>
          <cell r="F27">
            <v>0</v>
          </cell>
          <cell r="H27">
            <v>0</v>
          </cell>
          <cell r="I27">
            <v>15000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U27">
            <v>0</v>
          </cell>
          <cell r="V27">
            <v>12468.676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H27">
            <v>0</v>
          </cell>
          <cell r="AI27">
            <v>12468.676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U27">
            <v>0</v>
          </cell>
          <cell r="AV27">
            <v>12468.676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</row>
        <row r="30">
          <cell r="E30">
            <v>0</v>
          </cell>
          <cell r="F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</row>
        <row r="32">
          <cell r="E32">
            <v>0</v>
          </cell>
          <cell r="F32">
            <v>0</v>
          </cell>
          <cell r="H32">
            <v>5961168.56145</v>
          </cell>
          <cell r="I32">
            <v>88859.05964</v>
          </cell>
          <cell r="J32">
            <v>51547.3644</v>
          </cell>
          <cell r="K32">
            <v>-27765.002</v>
          </cell>
          <cell r="L32">
            <v>-16405.09541</v>
          </cell>
          <cell r="M32">
            <v>129912.42732999999</v>
          </cell>
          <cell r="N32">
            <v>-38295.450950000006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U32">
            <v>5697673.18472</v>
          </cell>
          <cell r="V32">
            <v>97501.8055</v>
          </cell>
          <cell r="W32">
            <v>4718.08179</v>
          </cell>
          <cell r="X32">
            <v>-22088.62467</v>
          </cell>
          <cell r="Y32">
            <v>87558.69768000001</v>
          </cell>
          <cell r="Z32">
            <v>132841.244</v>
          </cell>
          <cell r="AA32">
            <v>86005.43594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H32">
            <v>0</v>
          </cell>
          <cell r="AI32">
            <v>259800.834</v>
          </cell>
          <cell r="AJ32">
            <v>1553431.23746</v>
          </cell>
          <cell r="AK32">
            <v>1084911.37867</v>
          </cell>
          <cell r="AL32">
            <v>895361.29746</v>
          </cell>
          <cell r="AM32">
            <v>769209.84891</v>
          </cell>
          <cell r="AN32">
            <v>664718.77332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U32">
            <v>0</v>
          </cell>
          <cell r="AV32">
            <v>259800.834</v>
          </cell>
          <cell r="AW32">
            <v>1553431.23746</v>
          </cell>
          <cell r="AX32">
            <v>1084911.37867</v>
          </cell>
          <cell r="AY32">
            <v>895361.29746</v>
          </cell>
          <cell r="AZ32">
            <v>769209.84891</v>
          </cell>
          <cell r="BA32">
            <v>664718.77332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xP_Ene"/>
      <sheetName val="CxP_Feb"/>
      <sheetName val="CxP_Mar"/>
      <sheetName val="CxP_Abr"/>
      <sheetName val="CxP_May"/>
      <sheetName val="CxP_Jun"/>
      <sheetName val="CxP_Jul"/>
      <sheetName val="CxP_Ago"/>
      <sheetName val="CxP_Sep"/>
      <sheetName val="CxP_Oct"/>
      <sheetName val="CxP_Nov"/>
      <sheetName val="CxP_Dic"/>
      <sheetName val="CxP_FONDANE"/>
    </sheetNames>
    <sheetDataSet>
      <sheetData sheetId="12">
        <row r="8">
          <cell r="D8">
            <v>218940.02337999994</v>
          </cell>
          <cell r="E8">
            <v>178035.02831</v>
          </cell>
          <cell r="F8">
            <v>8164.49259</v>
          </cell>
          <cell r="G8">
            <v>16030.00886</v>
          </cell>
          <cell r="H8">
            <v>2829.417</v>
          </cell>
          <cell r="I8">
            <v>4806.349</v>
          </cell>
          <cell r="J8">
            <v>0</v>
          </cell>
          <cell r="K8">
            <v>894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va_F_Ene"/>
      <sheetName val="Rva_F_Feb"/>
      <sheetName val="Rva_F_Mar"/>
      <sheetName val="Rva_F_Abr"/>
      <sheetName val="Rva_F_May"/>
      <sheetName val="Rva_F_Jun"/>
      <sheetName val="Rva_F_Jul"/>
      <sheetName val="Rva_F_Ago"/>
      <sheetName val="Rva_F_Sep"/>
      <sheetName val="Rva_F_Oct"/>
      <sheetName val="Rva_F_Nov"/>
      <sheetName val="Rva_F_Dic"/>
      <sheetName val="Inf_FONDANE_Rvas"/>
    </sheetNames>
    <sheetDataSet>
      <sheetData sheetId="12">
        <row r="8">
          <cell r="D8">
            <v>54634.88958000001</v>
          </cell>
          <cell r="E8">
            <v>992.5</v>
          </cell>
          <cell r="F8">
            <v>24449.11359</v>
          </cell>
          <cell r="G8">
            <v>4053.8598500000003</v>
          </cell>
          <cell r="H8">
            <v>5627.975</v>
          </cell>
          <cell r="I8">
            <v>2046.125</v>
          </cell>
          <cell r="J8">
            <v>1997.01714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R8">
            <v>992.5</v>
          </cell>
          <cell r="S8">
            <v>24449.11359</v>
          </cell>
          <cell r="T8">
            <v>4053.8598500000003</v>
          </cell>
          <cell r="U8">
            <v>5627.975</v>
          </cell>
          <cell r="V8">
            <v>2046.125</v>
          </cell>
          <cell r="W8">
            <v>1997.01714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O61"/>
  <sheetViews>
    <sheetView showGridLines="0" showZeros="0" tabSelected="1" zoomScalePageLayoutView="0" workbookViewId="0" topLeftCell="A1">
      <selection activeCell="T12" sqref="T12"/>
    </sheetView>
  </sheetViews>
  <sheetFormatPr defaultColWidth="11.421875" defaultRowHeight="15"/>
  <cols>
    <col min="1" max="1" width="15.7109375" style="10" customWidth="1"/>
    <col min="2" max="2" width="4.28125" style="10" customWidth="1"/>
    <col min="3" max="3" width="48.57421875" style="10" customWidth="1"/>
    <col min="4" max="4" width="12.57421875" style="10" customWidth="1"/>
    <col min="5" max="5" width="10.57421875" style="10" customWidth="1"/>
    <col min="6" max="6" width="10.8515625" style="10" customWidth="1"/>
    <col min="7" max="7" width="12.57421875" style="10" customWidth="1"/>
    <col min="8" max="8" width="10.7109375" style="10" hidden="1" customWidth="1"/>
    <col min="9" max="9" width="12.57421875" style="10" hidden="1" customWidth="1"/>
    <col min="10" max="10" width="11.57421875" style="10" hidden="1" customWidth="1"/>
    <col min="11" max="11" width="11.00390625" style="10" hidden="1" customWidth="1"/>
    <col min="12" max="13" width="12.57421875" style="10" hidden="1" customWidth="1"/>
    <col min="14" max="14" width="12.57421875" style="10" customWidth="1"/>
    <col min="15" max="15" width="11.140625" style="10" hidden="1" customWidth="1"/>
    <col min="16" max="16" width="12.00390625" style="10" hidden="1" customWidth="1"/>
    <col min="17" max="19" width="12.57421875" style="10" hidden="1" customWidth="1"/>
    <col min="20" max="20" width="11.00390625" style="10" customWidth="1"/>
    <col min="21" max="21" width="11.57421875" style="10" hidden="1" customWidth="1"/>
    <col min="22" max="23" width="12.57421875" style="10" hidden="1" customWidth="1"/>
    <col min="24" max="24" width="11.7109375" style="10" hidden="1" customWidth="1"/>
    <col min="25" max="26" width="12.57421875" style="10" hidden="1" customWidth="1"/>
    <col min="27" max="27" width="12.57421875" style="10" customWidth="1"/>
    <col min="28" max="29" width="11.8515625" style="10" hidden="1" customWidth="1"/>
    <col min="30" max="32" width="12.57421875" style="10" hidden="1" customWidth="1"/>
    <col min="33" max="33" width="11.421875" style="10" customWidth="1"/>
    <col min="34" max="34" width="11.00390625" style="10" hidden="1" customWidth="1"/>
    <col min="35" max="36" width="12.57421875" style="10" hidden="1" customWidth="1"/>
    <col min="37" max="37" width="11.57421875" style="10" hidden="1" customWidth="1"/>
    <col min="38" max="39" width="12.57421875" style="10" hidden="1" customWidth="1"/>
    <col min="40" max="40" width="12.57421875" style="10" customWidth="1"/>
    <col min="41" max="41" width="11.8515625" style="10" hidden="1" customWidth="1"/>
    <col min="42" max="45" width="12.57421875" style="10" hidden="1" customWidth="1"/>
    <col min="46" max="46" width="11.57421875" style="10" customWidth="1"/>
    <col min="47" max="47" width="10.8515625" style="10" hidden="1" customWidth="1"/>
    <col min="48" max="48" width="12.57421875" style="10" hidden="1" customWidth="1"/>
    <col min="49" max="49" width="11.28125" style="10" hidden="1" customWidth="1"/>
    <col min="50" max="50" width="11.421875" style="10" hidden="1" customWidth="1"/>
    <col min="51" max="52" width="12.57421875" style="10" hidden="1" customWidth="1"/>
    <col min="53" max="53" width="12.57421875" style="10" customWidth="1"/>
    <col min="54" max="57" width="12.57421875" style="10" hidden="1" customWidth="1"/>
    <col min="58" max="58" width="12.00390625" style="10" hidden="1" customWidth="1"/>
    <col min="59" max="59" width="17.8515625" style="10" customWidth="1"/>
    <col min="60" max="66" width="11.421875" style="10" customWidth="1"/>
    <col min="67" max="16384" width="11.421875" style="10" customWidth="1"/>
  </cols>
  <sheetData>
    <row r="1" spans="1:223" s="13" customFormat="1" ht="27.75">
      <c r="A1" s="26"/>
      <c r="B1" s="27"/>
      <c r="C1" s="28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30"/>
      <c r="BF1" s="119" t="s">
        <v>120</v>
      </c>
      <c r="BG1" s="120"/>
      <c r="BH1" s="31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1"/>
      <c r="BW1" s="31"/>
      <c r="BX1" s="31"/>
      <c r="BY1" s="31"/>
      <c r="BZ1" s="31"/>
      <c r="CA1" s="31"/>
      <c r="CB1" s="31"/>
      <c r="CC1" s="31"/>
      <c r="CD1" s="31"/>
      <c r="CE1" s="31"/>
      <c r="CF1" s="31"/>
      <c r="CG1" s="31"/>
      <c r="CH1" s="31"/>
      <c r="CI1" s="31"/>
      <c r="CJ1" s="31"/>
      <c r="CK1" s="31"/>
      <c r="CL1" s="31"/>
      <c r="CM1" s="31"/>
      <c r="CN1" s="31"/>
      <c r="CO1" s="31"/>
      <c r="CP1" s="31"/>
      <c r="CQ1" s="31"/>
      <c r="CR1" s="31"/>
      <c r="CS1" s="31"/>
      <c r="CT1" s="31"/>
      <c r="CU1" s="31"/>
      <c r="CV1" s="31"/>
      <c r="CW1" s="31"/>
      <c r="CX1" s="31"/>
      <c r="CY1" s="31"/>
      <c r="CZ1" s="31"/>
      <c r="DA1" s="31"/>
      <c r="DB1" s="31"/>
      <c r="DC1" s="31"/>
      <c r="DD1" s="31"/>
      <c r="DE1" s="31"/>
      <c r="DF1" s="31"/>
      <c r="DG1" s="31"/>
      <c r="DH1" s="31"/>
      <c r="DI1" s="31"/>
      <c r="DJ1" s="31"/>
      <c r="DK1" s="31"/>
      <c r="DL1" s="31"/>
      <c r="DM1" s="31"/>
      <c r="DN1" s="31"/>
      <c r="DO1" s="31"/>
      <c r="DP1" s="31"/>
      <c r="DQ1" s="31"/>
      <c r="DR1" s="31"/>
      <c r="DS1" s="31"/>
      <c r="DT1" s="31"/>
      <c r="DU1" s="31"/>
      <c r="DV1" s="31"/>
      <c r="DW1" s="31"/>
      <c r="DX1" s="31"/>
      <c r="DY1" s="31"/>
      <c r="DZ1" s="31"/>
      <c r="EA1" s="31"/>
      <c r="EB1" s="31"/>
      <c r="EC1" s="31"/>
      <c r="ED1" s="31"/>
      <c r="EE1" s="31"/>
      <c r="EF1" s="31"/>
      <c r="EG1" s="31"/>
      <c r="EH1" s="31"/>
      <c r="EI1" s="31"/>
      <c r="EJ1" s="31"/>
      <c r="EK1" s="31"/>
      <c r="EL1" s="31"/>
      <c r="EM1" s="31"/>
      <c r="EN1" s="31"/>
      <c r="EO1" s="31"/>
      <c r="EP1" s="31"/>
      <c r="EQ1" s="31"/>
      <c r="ER1" s="31"/>
      <c r="ES1" s="31"/>
      <c r="ET1" s="31"/>
      <c r="EU1" s="31"/>
      <c r="EV1" s="31"/>
      <c r="EW1" s="31"/>
      <c r="EX1" s="31"/>
      <c r="EY1" s="31"/>
      <c r="EZ1" s="31"/>
      <c r="FA1" s="31"/>
      <c r="FB1" s="31"/>
      <c r="FC1" s="31"/>
      <c r="FD1" s="31"/>
      <c r="FE1" s="31"/>
      <c r="FF1" s="31"/>
      <c r="FG1" s="31"/>
      <c r="FH1" s="31"/>
      <c r="FI1" s="31"/>
      <c r="FJ1" s="31"/>
      <c r="FK1" s="31"/>
      <c r="FL1" s="31"/>
      <c r="FM1" s="31"/>
      <c r="FN1" s="31"/>
      <c r="FO1" s="31"/>
      <c r="FP1" s="31"/>
      <c r="FQ1" s="31"/>
      <c r="FR1" s="31"/>
      <c r="FS1" s="31"/>
      <c r="FT1" s="31"/>
      <c r="FU1" s="31"/>
      <c r="FV1" s="31"/>
      <c r="FW1" s="31"/>
      <c r="FX1" s="31"/>
      <c r="FY1" s="31"/>
      <c r="FZ1" s="31"/>
      <c r="GA1" s="31"/>
      <c r="GB1" s="31"/>
      <c r="GC1" s="31"/>
      <c r="GD1" s="31"/>
      <c r="GE1" s="31"/>
      <c r="GF1" s="31"/>
      <c r="GG1" s="31"/>
      <c r="GH1" s="31"/>
      <c r="GI1" s="31"/>
      <c r="GJ1" s="31"/>
      <c r="GK1" s="31"/>
      <c r="GL1" s="31"/>
      <c r="GM1" s="31"/>
      <c r="GN1" s="31"/>
      <c r="GO1" s="31"/>
      <c r="GP1" s="31"/>
      <c r="GQ1" s="31"/>
      <c r="GR1" s="31"/>
      <c r="GS1" s="31"/>
      <c r="GT1" s="31"/>
      <c r="GU1" s="31"/>
      <c r="GV1" s="31"/>
      <c r="GW1" s="31"/>
      <c r="GX1" s="31"/>
      <c r="GY1" s="31"/>
      <c r="GZ1" s="31"/>
      <c r="HA1" s="31"/>
      <c r="HB1" s="31"/>
      <c r="HC1" s="31"/>
      <c r="HD1" s="31"/>
      <c r="HE1" s="31"/>
      <c r="HF1" s="31"/>
      <c r="HG1" s="31"/>
      <c r="HH1" s="31"/>
      <c r="HI1" s="31"/>
      <c r="HJ1" s="31"/>
      <c r="HK1" s="31"/>
      <c r="HL1" s="31"/>
      <c r="HM1" s="31"/>
      <c r="HN1" s="31"/>
      <c r="HO1" s="31"/>
    </row>
    <row r="2" spans="1:223" s="13" customFormat="1" ht="27.75">
      <c r="A2"/>
      <c r="B2" s="32"/>
      <c r="C2" s="33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121" t="s">
        <v>70</v>
      </c>
      <c r="V2" s="121"/>
      <c r="W2" s="121"/>
      <c r="X2" s="121"/>
      <c r="Y2" s="121"/>
      <c r="Z2" s="121"/>
      <c r="AA2" s="121"/>
      <c r="AB2" s="121"/>
      <c r="AC2" s="121"/>
      <c r="AD2" s="121"/>
      <c r="AE2" s="121"/>
      <c r="AF2" s="121"/>
      <c r="AG2" s="121"/>
      <c r="AH2" s="121"/>
      <c r="AI2" s="121"/>
      <c r="AJ2" s="121"/>
      <c r="AK2" s="121"/>
      <c r="AL2" s="121"/>
      <c r="AM2" s="121"/>
      <c r="AN2" s="121"/>
      <c r="AO2" s="121"/>
      <c r="AP2" s="121"/>
      <c r="AQ2" s="121"/>
      <c r="AR2" s="121"/>
      <c r="AS2" s="121"/>
      <c r="AT2" s="121"/>
      <c r="AU2" s="121"/>
      <c r="AV2" s="121"/>
      <c r="AW2" s="121"/>
      <c r="AX2" s="121"/>
      <c r="AY2" s="121"/>
      <c r="AZ2" s="121"/>
      <c r="BA2" s="121"/>
      <c r="BB2" s="121"/>
      <c r="BC2" s="121"/>
      <c r="BD2" s="121"/>
      <c r="BE2" s="122"/>
      <c r="BF2" s="123" t="s">
        <v>81</v>
      </c>
      <c r="BG2" s="124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  <c r="CG2" s="31"/>
      <c r="CH2" s="31"/>
      <c r="CI2" s="31"/>
      <c r="CJ2" s="31"/>
      <c r="CK2" s="31"/>
      <c r="CL2" s="31"/>
      <c r="CM2" s="31"/>
      <c r="CN2" s="31"/>
      <c r="CO2" s="31"/>
      <c r="CP2" s="31"/>
      <c r="CQ2" s="31"/>
      <c r="CR2" s="31"/>
      <c r="CS2" s="31"/>
      <c r="CT2" s="31"/>
      <c r="CU2" s="31"/>
      <c r="CV2" s="31"/>
      <c r="CW2" s="31"/>
      <c r="CX2" s="31"/>
      <c r="CY2" s="31"/>
      <c r="CZ2" s="31"/>
      <c r="DA2" s="31"/>
      <c r="DB2" s="31"/>
      <c r="DC2" s="31"/>
      <c r="DD2" s="31"/>
      <c r="DE2" s="31"/>
      <c r="DF2" s="31"/>
      <c r="DG2" s="31"/>
      <c r="DH2" s="31"/>
      <c r="DI2" s="31"/>
      <c r="DJ2" s="31"/>
      <c r="DK2" s="31"/>
      <c r="DL2" s="31"/>
      <c r="DM2" s="31"/>
      <c r="DN2" s="31"/>
      <c r="DO2" s="31"/>
      <c r="DP2" s="31"/>
      <c r="DQ2" s="31"/>
      <c r="DR2" s="31"/>
      <c r="DS2" s="31"/>
      <c r="DT2" s="31"/>
      <c r="DU2" s="31"/>
      <c r="DV2" s="31"/>
      <c r="DW2" s="31"/>
      <c r="DX2" s="31"/>
      <c r="DY2" s="31"/>
      <c r="DZ2" s="31"/>
      <c r="EA2" s="31"/>
      <c r="EB2" s="31"/>
      <c r="EC2" s="31"/>
      <c r="ED2" s="31"/>
      <c r="EE2" s="31"/>
      <c r="EF2" s="31"/>
      <c r="EG2" s="31"/>
      <c r="EH2" s="31"/>
      <c r="EI2" s="31"/>
      <c r="EJ2" s="31"/>
      <c r="EK2" s="31"/>
      <c r="EL2" s="31"/>
      <c r="EM2" s="31"/>
      <c r="EN2" s="31"/>
      <c r="EO2" s="31"/>
      <c r="EP2" s="31"/>
      <c r="EQ2" s="31"/>
      <c r="ER2" s="31"/>
      <c r="ES2" s="31"/>
      <c r="ET2" s="31"/>
      <c r="EU2" s="31"/>
      <c r="EV2" s="31"/>
      <c r="EW2" s="31"/>
      <c r="EX2" s="31"/>
      <c r="EY2" s="31"/>
      <c r="EZ2" s="31"/>
      <c r="FA2" s="31"/>
      <c r="FB2" s="31"/>
      <c r="FC2" s="31"/>
      <c r="FD2" s="31"/>
      <c r="FE2" s="31"/>
      <c r="FF2" s="31"/>
      <c r="FG2" s="31"/>
      <c r="FH2" s="31"/>
      <c r="FI2" s="31"/>
      <c r="FJ2" s="31"/>
      <c r="FK2" s="31"/>
      <c r="FL2" s="31"/>
      <c r="FM2" s="31"/>
      <c r="FN2" s="31"/>
      <c r="FO2" s="31"/>
      <c r="FP2" s="31"/>
      <c r="FQ2" s="31"/>
      <c r="FR2" s="31"/>
      <c r="FS2" s="31"/>
      <c r="FT2" s="31"/>
      <c r="FU2" s="31"/>
      <c r="FV2" s="31"/>
      <c r="FW2" s="31"/>
      <c r="FX2" s="31"/>
      <c r="FY2" s="31"/>
      <c r="FZ2" s="31"/>
      <c r="GA2" s="31"/>
      <c r="GB2" s="31"/>
      <c r="GC2" s="31"/>
      <c r="GD2" s="31"/>
      <c r="GE2" s="31"/>
      <c r="GF2" s="31"/>
      <c r="GG2" s="31"/>
      <c r="GH2" s="31"/>
      <c r="GI2" s="31"/>
      <c r="GJ2" s="31"/>
      <c r="GK2" s="31"/>
      <c r="GL2" s="31"/>
      <c r="GM2" s="31"/>
      <c r="GN2" s="31"/>
      <c r="GO2" s="31"/>
      <c r="GP2" s="31"/>
      <c r="GQ2" s="31"/>
      <c r="GR2" s="31"/>
      <c r="GS2" s="31"/>
      <c r="GT2" s="31"/>
      <c r="GU2" s="31"/>
      <c r="GV2" s="31"/>
      <c r="GW2" s="31"/>
      <c r="GX2" s="31"/>
      <c r="GY2" s="31"/>
      <c r="GZ2" s="31"/>
      <c r="HA2" s="31"/>
      <c r="HB2" s="31"/>
      <c r="HC2" s="31"/>
      <c r="HD2" s="31"/>
      <c r="HE2" s="31"/>
      <c r="HF2" s="31"/>
      <c r="HG2" s="31"/>
      <c r="HH2" s="31"/>
      <c r="HI2" s="31"/>
      <c r="HJ2" s="31"/>
      <c r="HK2" s="31"/>
      <c r="HL2" s="31"/>
      <c r="HM2" s="31"/>
      <c r="HN2" s="31"/>
      <c r="HO2" s="31"/>
    </row>
    <row r="3" spans="1:223" s="13" customFormat="1" ht="28.5" thickBot="1">
      <c r="A3" s="35"/>
      <c r="B3" s="36"/>
      <c r="C3" s="37"/>
      <c r="D3" s="38"/>
      <c r="E3" s="38"/>
      <c r="F3" s="38"/>
      <c r="G3" s="38"/>
      <c r="H3" s="39"/>
      <c r="I3" s="39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1"/>
      <c r="BF3" s="125"/>
      <c r="BG3" s="126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  <c r="CC3" s="31"/>
      <c r="CD3" s="31"/>
      <c r="CE3" s="31"/>
      <c r="CF3" s="31"/>
      <c r="CG3" s="31"/>
      <c r="CH3" s="31"/>
      <c r="CI3" s="31"/>
      <c r="CJ3" s="31"/>
      <c r="CK3" s="31"/>
      <c r="CL3" s="31"/>
      <c r="CM3" s="31"/>
      <c r="CN3" s="31"/>
      <c r="CO3" s="31"/>
      <c r="CP3" s="31"/>
      <c r="CQ3" s="31"/>
      <c r="CR3" s="31"/>
      <c r="CS3" s="31"/>
      <c r="CT3" s="31"/>
      <c r="CU3" s="31"/>
      <c r="CV3" s="31"/>
      <c r="CW3" s="31"/>
      <c r="CX3" s="31"/>
      <c r="CY3" s="31"/>
      <c r="CZ3" s="31"/>
      <c r="DA3" s="31"/>
      <c r="DB3" s="31"/>
      <c r="DC3" s="31"/>
      <c r="DD3" s="31"/>
      <c r="DE3" s="31"/>
      <c r="DF3" s="31"/>
      <c r="DG3" s="31"/>
      <c r="DH3" s="31"/>
      <c r="DI3" s="31"/>
      <c r="DJ3" s="31"/>
      <c r="DK3" s="31"/>
      <c r="DL3" s="31"/>
      <c r="DM3" s="31"/>
      <c r="DN3" s="31"/>
      <c r="DO3" s="31"/>
      <c r="DP3" s="31"/>
      <c r="DQ3" s="31"/>
      <c r="DR3" s="31"/>
      <c r="DS3" s="31"/>
      <c r="DT3" s="31"/>
      <c r="DU3" s="31"/>
      <c r="DV3" s="31"/>
      <c r="DW3" s="31"/>
      <c r="DX3" s="31"/>
      <c r="DY3" s="31"/>
      <c r="DZ3" s="31"/>
      <c r="EA3" s="31"/>
      <c r="EB3" s="31"/>
      <c r="EC3" s="31"/>
      <c r="ED3" s="31"/>
      <c r="EE3" s="31"/>
      <c r="EF3" s="31"/>
      <c r="EG3" s="31"/>
      <c r="EH3" s="31"/>
      <c r="EI3" s="31"/>
      <c r="EJ3" s="31"/>
      <c r="EK3" s="31"/>
      <c r="EL3" s="31"/>
      <c r="EM3" s="31"/>
      <c r="EN3" s="31"/>
      <c r="EO3" s="31"/>
      <c r="EP3" s="31"/>
      <c r="EQ3" s="31"/>
      <c r="ER3" s="31"/>
      <c r="ES3" s="31"/>
      <c r="ET3" s="31"/>
      <c r="EU3" s="31"/>
      <c r="EV3" s="31"/>
      <c r="EW3" s="31"/>
      <c r="EX3" s="31"/>
      <c r="EY3" s="31"/>
      <c r="EZ3" s="31"/>
      <c r="FA3" s="31"/>
      <c r="FB3" s="31"/>
      <c r="FC3" s="31"/>
      <c r="FD3" s="31"/>
      <c r="FE3" s="31"/>
      <c r="FF3" s="31"/>
      <c r="FG3" s="31"/>
      <c r="FH3" s="31"/>
      <c r="FI3" s="31"/>
      <c r="FJ3" s="31"/>
      <c r="FK3" s="31"/>
      <c r="FL3" s="31"/>
      <c r="FM3" s="31"/>
      <c r="FN3" s="31"/>
      <c r="FO3" s="31"/>
      <c r="FP3" s="31"/>
      <c r="FQ3" s="31"/>
      <c r="FR3" s="31"/>
      <c r="FS3" s="31"/>
      <c r="FT3" s="31"/>
      <c r="FU3" s="31"/>
      <c r="FV3" s="31"/>
      <c r="FW3" s="31"/>
      <c r="FX3" s="31"/>
      <c r="FY3" s="31"/>
      <c r="FZ3" s="31"/>
      <c r="GA3" s="31"/>
      <c r="GB3" s="31"/>
      <c r="GC3" s="31"/>
      <c r="GD3" s="31"/>
      <c r="GE3" s="31"/>
      <c r="GF3" s="31"/>
      <c r="GG3" s="31"/>
      <c r="GH3" s="31"/>
      <c r="GI3" s="31"/>
      <c r="GJ3" s="31"/>
      <c r="GK3" s="31"/>
      <c r="GL3" s="31"/>
      <c r="GM3" s="31"/>
      <c r="GN3" s="31"/>
      <c r="GO3" s="31"/>
      <c r="GP3" s="31"/>
      <c r="GQ3" s="31"/>
      <c r="GR3" s="31"/>
      <c r="GS3" s="31"/>
      <c r="GT3" s="31"/>
      <c r="GU3" s="31"/>
      <c r="GV3" s="31"/>
      <c r="GW3" s="31"/>
      <c r="GX3" s="31"/>
      <c r="GY3" s="31"/>
      <c r="GZ3" s="31"/>
      <c r="HA3" s="31"/>
      <c r="HB3" s="31"/>
      <c r="HC3" s="31"/>
      <c r="HD3" s="31"/>
      <c r="HE3" s="31"/>
      <c r="HF3" s="31"/>
      <c r="HG3" s="31"/>
      <c r="HH3" s="31"/>
      <c r="HI3" s="31"/>
      <c r="HJ3" s="31"/>
      <c r="HK3" s="31"/>
      <c r="HL3" s="31"/>
      <c r="HM3" s="31"/>
      <c r="HN3" s="31"/>
      <c r="HO3" s="31"/>
    </row>
    <row r="4" spans="1:59" s="13" customFormat="1" ht="12.75">
      <c r="A4" s="42" t="s">
        <v>72</v>
      </c>
      <c r="B4" s="43"/>
      <c r="C4" s="127" t="s">
        <v>61</v>
      </c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AF4" s="127"/>
      <c r="AG4" s="127"/>
      <c r="AH4" s="127"/>
      <c r="AI4" s="127"/>
      <c r="AJ4" s="127"/>
      <c r="AK4" s="127"/>
      <c r="AL4" s="127"/>
      <c r="AM4" s="127"/>
      <c r="AN4" s="127"/>
      <c r="AO4" s="127"/>
      <c r="AP4" s="127"/>
      <c r="AQ4" s="127"/>
      <c r="AR4" s="127"/>
      <c r="AS4" s="127"/>
      <c r="AT4" s="127"/>
      <c r="AU4" s="127"/>
      <c r="AV4" s="127"/>
      <c r="AW4" s="127"/>
      <c r="AX4" s="127"/>
      <c r="AY4" s="127"/>
      <c r="AZ4" s="127"/>
      <c r="BA4" s="127"/>
      <c r="BB4" s="127"/>
      <c r="BC4" s="127"/>
      <c r="BD4" s="127"/>
      <c r="BE4" s="128"/>
      <c r="BF4" s="129" t="s">
        <v>130</v>
      </c>
      <c r="BG4" s="130"/>
    </row>
    <row r="5" spans="1:59" s="13" customFormat="1" ht="13.5" thickBot="1">
      <c r="A5" s="44" t="s">
        <v>71</v>
      </c>
      <c r="B5" s="45"/>
      <c r="C5" s="46"/>
      <c r="D5" s="131" t="s">
        <v>76</v>
      </c>
      <c r="E5" s="132"/>
      <c r="F5" s="132"/>
      <c r="G5" s="133"/>
      <c r="H5" s="62"/>
      <c r="I5" s="62"/>
      <c r="J5" s="62"/>
      <c r="K5" s="62"/>
      <c r="L5" s="62"/>
      <c r="M5" s="62"/>
      <c r="N5" s="62"/>
      <c r="O5" s="62"/>
      <c r="P5" s="62"/>
      <c r="Q5" s="62"/>
      <c r="R5" s="47"/>
      <c r="S5" s="47"/>
      <c r="T5" s="47"/>
      <c r="U5" s="47"/>
      <c r="V5" s="47"/>
      <c r="W5" s="47"/>
      <c r="X5" s="47"/>
      <c r="Y5" s="116"/>
      <c r="Z5" s="116"/>
      <c r="AA5" s="116"/>
      <c r="AB5" s="116"/>
      <c r="AC5" s="116"/>
      <c r="AD5" s="116"/>
      <c r="AE5" s="116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47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117" t="s">
        <v>0</v>
      </c>
      <c r="BG5" s="118"/>
    </row>
    <row r="6" spans="1:59" s="13" customFormat="1" ht="22.5">
      <c r="A6" s="12" t="s">
        <v>1</v>
      </c>
      <c r="B6" s="12" t="s">
        <v>62</v>
      </c>
      <c r="C6" s="12" t="s">
        <v>2</v>
      </c>
      <c r="D6" s="12" t="s">
        <v>17</v>
      </c>
      <c r="E6" s="67" t="s">
        <v>18</v>
      </c>
      <c r="F6" s="67" t="s">
        <v>19</v>
      </c>
      <c r="G6" s="67" t="s">
        <v>20</v>
      </c>
      <c r="H6" s="12" t="s">
        <v>21</v>
      </c>
      <c r="I6" s="12" t="s">
        <v>22</v>
      </c>
      <c r="J6" s="12" t="s">
        <v>23</v>
      </c>
      <c r="K6" s="12" t="s">
        <v>24</v>
      </c>
      <c r="L6" s="12" t="s">
        <v>25</v>
      </c>
      <c r="M6" s="12" t="s">
        <v>26</v>
      </c>
      <c r="N6" s="12" t="s">
        <v>27</v>
      </c>
      <c r="O6" s="12" t="s">
        <v>28</v>
      </c>
      <c r="P6" s="12" t="s">
        <v>29</v>
      </c>
      <c r="Q6" s="12" t="s">
        <v>30</v>
      </c>
      <c r="R6" s="12" t="s">
        <v>31</v>
      </c>
      <c r="S6" s="12" t="s">
        <v>32</v>
      </c>
      <c r="T6" s="12" t="s">
        <v>33</v>
      </c>
      <c r="U6" s="12" t="s">
        <v>34</v>
      </c>
      <c r="V6" s="12" t="s">
        <v>35</v>
      </c>
      <c r="W6" s="12" t="s">
        <v>36</v>
      </c>
      <c r="X6" s="12" t="s">
        <v>37</v>
      </c>
      <c r="Y6" s="12" t="s">
        <v>38</v>
      </c>
      <c r="Z6" s="12" t="s">
        <v>39</v>
      </c>
      <c r="AA6" s="12" t="s">
        <v>40</v>
      </c>
      <c r="AB6" s="12" t="s">
        <v>41</v>
      </c>
      <c r="AC6" s="12" t="s">
        <v>42</v>
      </c>
      <c r="AD6" s="12" t="s">
        <v>43</v>
      </c>
      <c r="AE6" s="12" t="s">
        <v>44</v>
      </c>
      <c r="AF6" s="12" t="s">
        <v>45</v>
      </c>
      <c r="AG6" s="12" t="s">
        <v>46</v>
      </c>
      <c r="AH6" s="12" t="s">
        <v>47</v>
      </c>
      <c r="AI6" s="12" t="s">
        <v>48</v>
      </c>
      <c r="AJ6" s="12" t="s">
        <v>49</v>
      </c>
      <c r="AK6" s="12" t="s">
        <v>50</v>
      </c>
      <c r="AL6" s="12" t="s">
        <v>51</v>
      </c>
      <c r="AM6" s="12" t="s">
        <v>52</v>
      </c>
      <c r="AN6" s="12" t="s">
        <v>53</v>
      </c>
      <c r="AO6" s="12" t="s">
        <v>54</v>
      </c>
      <c r="AP6" s="12" t="s">
        <v>55</v>
      </c>
      <c r="AQ6" s="12" t="s">
        <v>56</v>
      </c>
      <c r="AR6" s="12" t="s">
        <v>57</v>
      </c>
      <c r="AS6" s="12" t="s">
        <v>58</v>
      </c>
      <c r="AT6" s="12" t="s">
        <v>59</v>
      </c>
      <c r="AU6" s="12" t="s">
        <v>3</v>
      </c>
      <c r="AV6" s="12" t="s">
        <v>4</v>
      </c>
      <c r="AW6" s="12" t="s">
        <v>5</v>
      </c>
      <c r="AX6" s="12" t="s">
        <v>6</v>
      </c>
      <c r="AY6" s="12" t="s">
        <v>7</v>
      </c>
      <c r="AZ6" s="12" t="s">
        <v>8</v>
      </c>
      <c r="BA6" s="12" t="s">
        <v>9</v>
      </c>
      <c r="BB6" s="12" t="s">
        <v>10</v>
      </c>
      <c r="BC6" s="12" t="s">
        <v>11</v>
      </c>
      <c r="BD6" s="12" t="s">
        <v>12</v>
      </c>
      <c r="BE6" s="12" t="s">
        <v>13</v>
      </c>
      <c r="BF6" s="12" t="s">
        <v>14</v>
      </c>
      <c r="BG6" s="12" t="s">
        <v>15</v>
      </c>
    </row>
    <row r="7" spans="1:61" ht="12.75">
      <c r="A7" s="71" t="s">
        <v>68</v>
      </c>
      <c r="B7" s="72"/>
      <c r="C7" s="71" t="s">
        <v>82</v>
      </c>
      <c r="D7" s="71">
        <f aca="true" t="shared" si="0" ref="D7:AI7">+D8+D18+D23</f>
        <v>2053000</v>
      </c>
      <c r="E7" s="71">
        <f t="shared" si="0"/>
        <v>98569.72112</v>
      </c>
      <c r="F7" s="71">
        <f t="shared" si="0"/>
        <v>98569.72112</v>
      </c>
      <c r="G7" s="71">
        <f t="shared" si="0"/>
        <v>2053000</v>
      </c>
      <c r="H7" s="71">
        <f t="shared" si="0"/>
        <v>2500</v>
      </c>
      <c r="I7" s="71">
        <f t="shared" si="0"/>
        <v>22569.721120000002</v>
      </c>
      <c r="J7" s="71">
        <f t="shared" si="0"/>
        <v>0</v>
      </c>
      <c r="K7" s="71">
        <f t="shared" si="0"/>
        <v>0</v>
      </c>
      <c r="L7" s="71">
        <f t="shared" si="0"/>
        <v>0</v>
      </c>
      <c r="M7" s="71">
        <f t="shared" si="0"/>
        <v>0</v>
      </c>
      <c r="N7" s="71">
        <f t="shared" si="0"/>
        <v>0</v>
      </c>
      <c r="O7" s="71">
        <f t="shared" si="0"/>
        <v>0</v>
      </c>
      <c r="P7" s="71">
        <f t="shared" si="0"/>
        <v>0</v>
      </c>
      <c r="Q7" s="71">
        <f t="shared" si="0"/>
        <v>0</v>
      </c>
      <c r="R7" s="71">
        <f t="shared" si="0"/>
        <v>0</v>
      </c>
      <c r="S7" s="71">
        <f t="shared" si="0"/>
        <v>0</v>
      </c>
      <c r="T7" s="71">
        <f t="shared" si="0"/>
        <v>25069.721120000002</v>
      </c>
      <c r="U7" s="71">
        <f t="shared" si="0"/>
        <v>2500</v>
      </c>
      <c r="V7" s="71">
        <f t="shared" si="0"/>
        <v>20038.39712</v>
      </c>
      <c r="W7" s="71">
        <f t="shared" si="0"/>
        <v>0</v>
      </c>
      <c r="X7" s="71">
        <f t="shared" si="0"/>
        <v>0</v>
      </c>
      <c r="Y7" s="71">
        <f t="shared" si="0"/>
        <v>0</v>
      </c>
      <c r="Z7" s="71">
        <f t="shared" si="0"/>
        <v>0</v>
      </c>
      <c r="AA7" s="71">
        <f t="shared" si="0"/>
        <v>0</v>
      </c>
      <c r="AB7" s="71">
        <f t="shared" si="0"/>
        <v>0</v>
      </c>
      <c r="AC7" s="71">
        <f t="shared" si="0"/>
        <v>0</v>
      </c>
      <c r="AD7" s="71">
        <f t="shared" si="0"/>
        <v>0</v>
      </c>
      <c r="AE7" s="71">
        <f t="shared" si="0"/>
        <v>0</v>
      </c>
      <c r="AF7" s="71">
        <f t="shared" si="0"/>
        <v>0</v>
      </c>
      <c r="AG7" s="71">
        <f t="shared" si="0"/>
        <v>22538.39712</v>
      </c>
      <c r="AH7" s="71">
        <f t="shared" si="0"/>
        <v>908.772</v>
      </c>
      <c r="AI7" s="71">
        <f t="shared" si="0"/>
        <v>20038.39712</v>
      </c>
      <c r="AJ7" s="71">
        <f aca="true" t="shared" si="1" ref="AJ7:BG7">+AJ8+AJ18+AJ23</f>
        <v>0</v>
      </c>
      <c r="AK7" s="71">
        <f t="shared" si="1"/>
        <v>0</v>
      </c>
      <c r="AL7" s="71">
        <f t="shared" si="1"/>
        <v>667.064</v>
      </c>
      <c r="AM7" s="71">
        <f t="shared" si="1"/>
        <v>0</v>
      </c>
      <c r="AN7" s="71">
        <f t="shared" si="1"/>
        <v>0</v>
      </c>
      <c r="AO7" s="71">
        <f t="shared" si="1"/>
        <v>0</v>
      </c>
      <c r="AP7" s="71">
        <f t="shared" si="1"/>
        <v>0</v>
      </c>
      <c r="AQ7" s="71">
        <f t="shared" si="1"/>
        <v>0</v>
      </c>
      <c r="AR7" s="71">
        <f t="shared" si="1"/>
        <v>0</v>
      </c>
      <c r="AS7" s="71">
        <f t="shared" si="1"/>
        <v>0</v>
      </c>
      <c r="AT7" s="71">
        <f t="shared" si="1"/>
        <v>21614.23312</v>
      </c>
      <c r="AU7" s="71">
        <f t="shared" si="1"/>
        <v>908.772</v>
      </c>
      <c r="AV7" s="71">
        <f t="shared" si="1"/>
        <v>12468.676</v>
      </c>
      <c r="AW7" s="71">
        <f t="shared" si="1"/>
        <v>7569.72112</v>
      </c>
      <c r="AX7" s="71">
        <f t="shared" si="1"/>
        <v>0</v>
      </c>
      <c r="AY7" s="71">
        <f t="shared" si="1"/>
        <v>667.064</v>
      </c>
      <c r="AZ7" s="71">
        <f t="shared" si="1"/>
        <v>0</v>
      </c>
      <c r="BA7" s="71">
        <f t="shared" si="1"/>
        <v>0</v>
      </c>
      <c r="BB7" s="71">
        <f t="shared" si="1"/>
        <v>0</v>
      </c>
      <c r="BC7" s="71">
        <f t="shared" si="1"/>
        <v>0</v>
      </c>
      <c r="BD7" s="71">
        <f t="shared" si="1"/>
        <v>0</v>
      </c>
      <c r="BE7" s="71">
        <f t="shared" si="1"/>
        <v>0</v>
      </c>
      <c r="BF7" s="71">
        <f t="shared" si="1"/>
        <v>0</v>
      </c>
      <c r="BG7" s="71">
        <f t="shared" si="1"/>
        <v>21614.23312</v>
      </c>
      <c r="BH7" s="13"/>
      <c r="BI7" s="13"/>
    </row>
    <row r="8" spans="1:61" s="11" customFormat="1" ht="12.75">
      <c r="A8" s="71" t="s">
        <v>83</v>
      </c>
      <c r="B8" s="72"/>
      <c r="C8" s="71" t="s">
        <v>77</v>
      </c>
      <c r="D8" s="71">
        <f>+D9</f>
        <v>1542000</v>
      </c>
      <c r="E8" s="71">
        <f aca="true" t="shared" si="2" ref="E8:BG9">+E9</f>
        <v>83569.72112</v>
      </c>
      <c r="F8" s="71">
        <f t="shared" si="2"/>
        <v>83569.72112</v>
      </c>
      <c r="G8" s="71">
        <f t="shared" si="2"/>
        <v>1542000</v>
      </c>
      <c r="H8" s="71">
        <f t="shared" si="2"/>
        <v>2500</v>
      </c>
      <c r="I8" s="71">
        <f t="shared" si="2"/>
        <v>7569.72112</v>
      </c>
      <c r="J8" s="71">
        <f t="shared" si="2"/>
        <v>0</v>
      </c>
      <c r="K8" s="71">
        <f t="shared" si="2"/>
        <v>0</v>
      </c>
      <c r="L8" s="71">
        <f t="shared" si="2"/>
        <v>0</v>
      </c>
      <c r="M8" s="71">
        <f t="shared" si="2"/>
        <v>0</v>
      </c>
      <c r="N8" s="71">
        <f t="shared" si="2"/>
        <v>0</v>
      </c>
      <c r="O8" s="71">
        <f t="shared" si="2"/>
        <v>0</v>
      </c>
      <c r="P8" s="71">
        <f t="shared" si="2"/>
        <v>0</v>
      </c>
      <c r="Q8" s="71">
        <f t="shared" si="2"/>
        <v>0</v>
      </c>
      <c r="R8" s="71">
        <f t="shared" si="2"/>
        <v>0</v>
      </c>
      <c r="S8" s="71">
        <f t="shared" si="2"/>
        <v>0</v>
      </c>
      <c r="T8" s="71">
        <f t="shared" si="2"/>
        <v>10069.72112</v>
      </c>
      <c r="U8" s="71">
        <f t="shared" si="2"/>
        <v>2500</v>
      </c>
      <c r="V8" s="71">
        <f t="shared" si="2"/>
        <v>7569.72112</v>
      </c>
      <c r="W8" s="71">
        <f t="shared" si="2"/>
        <v>0</v>
      </c>
      <c r="X8" s="71">
        <f t="shared" si="2"/>
        <v>0</v>
      </c>
      <c r="Y8" s="71">
        <f t="shared" si="2"/>
        <v>0</v>
      </c>
      <c r="Z8" s="71">
        <f t="shared" si="2"/>
        <v>0</v>
      </c>
      <c r="AA8" s="71">
        <f t="shared" si="2"/>
        <v>0</v>
      </c>
      <c r="AB8" s="71">
        <f t="shared" si="2"/>
        <v>0</v>
      </c>
      <c r="AC8" s="71">
        <f t="shared" si="2"/>
        <v>0</v>
      </c>
      <c r="AD8" s="71">
        <f t="shared" si="2"/>
        <v>0</v>
      </c>
      <c r="AE8" s="71">
        <f t="shared" si="2"/>
        <v>0</v>
      </c>
      <c r="AF8" s="71">
        <f t="shared" si="2"/>
        <v>0</v>
      </c>
      <c r="AG8" s="71">
        <f t="shared" si="2"/>
        <v>10069.72112</v>
      </c>
      <c r="AH8" s="71">
        <f t="shared" si="2"/>
        <v>908.772</v>
      </c>
      <c r="AI8" s="71">
        <f t="shared" si="2"/>
        <v>7569.72112</v>
      </c>
      <c r="AJ8" s="71">
        <f t="shared" si="2"/>
        <v>0</v>
      </c>
      <c r="AK8" s="71">
        <f t="shared" si="2"/>
        <v>0</v>
      </c>
      <c r="AL8" s="71">
        <f t="shared" si="2"/>
        <v>667.064</v>
      </c>
      <c r="AM8" s="71">
        <f t="shared" si="2"/>
        <v>0</v>
      </c>
      <c r="AN8" s="71">
        <f t="shared" si="2"/>
        <v>0</v>
      </c>
      <c r="AO8" s="71">
        <f t="shared" si="2"/>
        <v>0</v>
      </c>
      <c r="AP8" s="71">
        <f t="shared" si="2"/>
        <v>0</v>
      </c>
      <c r="AQ8" s="71">
        <f t="shared" si="2"/>
        <v>0</v>
      </c>
      <c r="AR8" s="71">
        <f t="shared" si="2"/>
        <v>0</v>
      </c>
      <c r="AS8" s="71">
        <f t="shared" si="2"/>
        <v>0</v>
      </c>
      <c r="AT8" s="71">
        <f t="shared" si="2"/>
        <v>9145.557120000001</v>
      </c>
      <c r="AU8" s="71">
        <f t="shared" si="2"/>
        <v>908.772</v>
      </c>
      <c r="AV8" s="71">
        <f t="shared" si="2"/>
        <v>0</v>
      </c>
      <c r="AW8" s="71">
        <f t="shared" si="2"/>
        <v>7569.72112</v>
      </c>
      <c r="AX8" s="71">
        <f t="shared" si="2"/>
        <v>0</v>
      </c>
      <c r="AY8" s="71">
        <f t="shared" si="2"/>
        <v>667.064</v>
      </c>
      <c r="AZ8" s="71">
        <f t="shared" si="2"/>
        <v>0</v>
      </c>
      <c r="BA8" s="71">
        <f t="shared" si="2"/>
        <v>0</v>
      </c>
      <c r="BB8" s="71">
        <f t="shared" si="2"/>
        <v>0</v>
      </c>
      <c r="BC8" s="71">
        <f t="shared" si="2"/>
        <v>0</v>
      </c>
      <c r="BD8" s="71">
        <f t="shared" si="2"/>
        <v>0</v>
      </c>
      <c r="BE8" s="71">
        <f t="shared" si="2"/>
        <v>0</v>
      </c>
      <c r="BF8" s="71">
        <f t="shared" si="2"/>
        <v>0</v>
      </c>
      <c r="BG8" s="71">
        <f t="shared" si="2"/>
        <v>9145.557120000001</v>
      </c>
      <c r="BH8" s="13"/>
      <c r="BI8" s="13"/>
    </row>
    <row r="9" spans="1:61" s="14" customFormat="1" ht="12">
      <c r="A9" s="73" t="s">
        <v>84</v>
      </c>
      <c r="B9" s="74"/>
      <c r="C9" s="73" t="s">
        <v>85</v>
      </c>
      <c r="D9" s="73">
        <f>+D10</f>
        <v>1542000</v>
      </c>
      <c r="E9" s="73">
        <f t="shared" si="2"/>
        <v>83569.72112</v>
      </c>
      <c r="F9" s="73">
        <f t="shared" si="2"/>
        <v>83569.72112</v>
      </c>
      <c r="G9" s="73">
        <f t="shared" si="2"/>
        <v>1542000</v>
      </c>
      <c r="H9" s="73">
        <f t="shared" si="2"/>
        <v>2500</v>
      </c>
      <c r="I9" s="73">
        <f t="shared" si="2"/>
        <v>7569.72112</v>
      </c>
      <c r="J9" s="73">
        <f t="shared" si="2"/>
        <v>0</v>
      </c>
      <c r="K9" s="73">
        <f t="shared" si="2"/>
        <v>0</v>
      </c>
      <c r="L9" s="73">
        <f t="shared" si="2"/>
        <v>0</v>
      </c>
      <c r="M9" s="73">
        <f t="shared" si="2"/>
        <v>0</v>
      </c>
      <c r="N9" s="73">
        <f t="shared" si="2"/>
        <v>0</v>
      </c>
      <c r="O9" s="73">
        <f t="shared" si="2"/>
        <v>0</v>
      </c>
      <c r="P9" s="73">
        <f t="shared" si="2"/>
        <v>0</v>
      </c>
      <c r="Q9" s="73">
        <f t="shared" si="2"/>
        <v>0</v>
      </c>
      <c r="R9" s="73">
        <f t="shared" si="2"/>
        <v>0</v>
      </c>
      <c r="S9" s="73">
        <f t="shared" si="2"/>
        <v>0</v>
      </c>
      <c r="T9" s="73">
        <f t="shared" si="2"/>
        <v>10069.72112</v>
      </c>
      <c r="U9" s="73">
        <f t="shared" si="2"/>
        <v>2500</v>
      </c>
      <c r="V9" s="73">
        <f t="shared" si="2"/>
        <v>7569.72112</v>
      </c>
      <c r="W9" s="73">
        <f t="shared" si="2"/>
        <v>0</v>
      </c>
      <c r="X9" s="73">
        <f t="shared" si="2"/>
        <v>0</v>
      </c>
      <c r="Y9" s="73">
        <f t="shared" si="2"/>
        <v>0</v>
      </c>
      <c r="Z9" s="73">
        <f t="shared" si="2"/>
        <v>0</v>
      </c>
      <c r="AA9" s="73">
        <f t="shared" si="2"/>
        <v>0</v>
      </c>
      <c r="AB9" s="73">
        <f t="shared" si="2"/>
        <v>0</v>
      </c>
      <c r="AC9" s="73">
        <f t="shared" si="2"/>
        <v>0</v>
      </c>
      <c r="AD9" s="73">
        <f t="shared" si="2"/>
        <v>0</v>
      </c>
      <c r="AE9" s="73">
        <f t="shared" si="2"/>
        <v>0</v>
      </c>
      <c r="AF9" s="73">
        <f t="shared" si="2"/>
        <v>0</v>
      </c>
      <c r="AG9" s="73">
        <f t="shared" si="2"/>
        <v>10069.72112</v>
      </c>
      <c r="AH9" s="73">
        <f t="shared" si="2"/>
        <v>908.772</v>
      </c>
      <c r="AI9" s="73">
        <f t="shared" si="2"/>
        <v>7569.72112</v>
      </c>
      <c r="AJ9" s="73">
        <f t="shared" si="2"/>
        <v>0</v>
      </c>
      <c r="AK9" s="73">
        <f t="shared" si="2"/>
        <v>0</v>
      </c>
      <c r="AL9" s="73">
        <f t="shared" si="2"/>
        <v>667.064</v>
      </c>
      <c r="AM9" s="73">
        <f t="shared" si="2"/>
        <v>0</v>
      </c>
      <c r="AN9" s="73">
        <f t="shared" si="2"/>
        <v>0</v>
      </c>
      <c r="AO9" s="73">
        <f t="shared" si="2"/>
        <v>0</v>
      </c>
      <c r="AP9" s="73">
        <f t="shared" si="2"/>
        <v>0</v>
      </c>
      <c r="AQ9" s="73">
        <f t="shared" si="2"/>
        <v>0</v>
      </c>
      <c r="AR9" s="73">
        <f t="shared" si="2"/>
        <v>0</v>
      </c>
      <c r="AS9" s="73">
        <f t="shared" si="2"/>
        <v>0</v>
      </c>
      <c r="AT9" s="73">
        <f t="shared" si="2"/>
        <v>9145.557120000001</v>
      </c>
      <c r="AU9" s="73">
        <f t="shared" si="2"/>
        <v>908.772</v>
      </c>
      <c r="AV9" s="73">
        <f t="shared" si="2"/>
        <v>0</v>
      </c>
      <c r="AW9" s="73">
        <f t="shared" si="2"/>
        <v>7569.72112</v>
      </c>
      <c r="AX9" s="73">
        <f t="shared" si="2"/>
        <v>0</v>
      </c>
      <c r="AY9" s="73">
        <f t="shared" si="2"/>
        <v>667.064</v>
      </c>
      <c r="AZ9" s="73">
        <f t="shared" si="2"/>
        <v>0</v>
      </c>
      <c r="BA9" s="73">
        <f t="shared" si="2"/>
        <v>0</v>
      </c>
      <c r="BB9" s="73">
        <f t="shared" si="2"/>
        <v>0</v>
      </c>
      <c r="BC9" s="73">
        <f t="shared" si="2"/>
        <v>0</v>
      </c>
      <c r="BD9" s="73">
        <f t="shared" si="2"/>
        <v>0</v>
      </c>
      <c r="BE9" s="73">
        <f t="shared" si="2"/>
        <v>0</v>
      </c>
      <c r="BF9" s="73">
        <f t="shared" si="2"/>
        <v>0</v>
      </c>
      <c r="BG9" s="73">
        <f t="shared" si="2"/>
        <v>9145.557120000001</v>
      </c>
      <c r="BH9" s="13"/>
      <c r="BI9" s="13"/>
    </row>
    <row r="10" spans="1:61" s="14" customFormat="1" ht="11.25">
      <c r="A10" s="65" t="s">
        <v>86</v>
      </c>
      <c r="B10" s="66"/>
      <c r="C10" s="65" t="s">
        <v>87</v>
      </c>
      <c r="D10" s="65">
        <f>SUM(D11,D13,D15)</f>
        <v>1542000</v>
      </c>
      <c r="E10" s="65">
        <f aca="true" t="shared" si="3" ref="E10:BG10">SUM(E11,E13,E15)</f>
        <v>83569.72112</v>
      </c>
      <c r="F10" s="65">
        <f t="shared" si="3"/>
        <v>83569.72112</v>
      </c>
      <c r="G10" s="65">
        <f t="shared" si="3"/>
        <v>1542000</v>
      </c>
      <c r="H10" s="65">
        <f t="shared" si="3"/>
        <v>2500</v>
      </c>
      <c r="I10" s="65">
        <f t="shared" si="3"/>
        <v>7569.72112</v>
      </c>
      <c r="J10" s="65">
        <f t="shared" si="3"/>
        <v>0</v>
      </c>
      <c r="K10" s="65">
        <f t="shared" si="3"/>
        <v>0</v>
      </c>
      <c r="L10" s="65">
        <f t="shared" si="3"/>
        <v>0</v>
      </c>
      <c r="M10" s="65">
        <f t="shared" si="3"/>
        <v>0</v>
      </c>
      <c r="N10" s="65">
        <f t="shared" si="3"/>
        <v>0</v>
      </c>
      <c r="O10" s="65">
        <f t="shared" si="3"/>
        <v>0</v>
      </c>
      <c r="P10" s="65">
        <f t="shared" si="3"/>
        <v>0</v>
      </c>
      <c r="Q10" s="65">
        <f t="shared" si="3"/>
        <v>0</v>
      </c>
      <c r="R10" s="65">
        <f t="shared" si="3"/>
        <v>0</v>
      </c>
      <c r="S10" s="65">
        <f t="shared" si="3"/>
        <v>0</v>
      </c>
      <c r="T10" s="65">
        <f t="shared" si="3"/>
        <v>10069.72112</v>
      </c>
      <c r="U10" s="65">
        <f t="shared" si="3"/>
        <v>2500</v>
      </c>
      <c r="V10" s="65">
        <f t="shared" si="3"/>
        <v>7569.72112</v>
      </c>
      <c r="W10" s="65">
        <f t="shared" si="3"/>
        <v>0</v>
      </c>
      <c r="X10" s="65">
        <f t="shared" si="3"/>
        <v>0</v>
      </c>
      <c r="Y10" s="65">
        <f t="shared" si="3"/>
        <v>0</v>
      </c>
      <c r="Z10" s="65">
        <f t="shared" si="3"/>
        <v>0</v>
      </c>
      <c r="AA10" s="65">
        <f t="shared" si="3"/>
        <v>0</v>
      </c>
      <c r="AB10" s="65">
        <f t="shared" si="3"/>
        <v>0</v>
      </c>
      <c r="AC10" s="65">
        <f t="shared" si="3"/>
        <v>0</v>
      </c>
      <c r="AD10" s="65">
        <f t="shared" si="3"/>
        <v>0</v>
      </c>
      <c r="AE10" s="65">
        <f t="shared" si="3"/>
        <v>0</v>
      </c>
      <c r="AF10" s="65">
        <f t="shared" si="3"/>
        <v>0</v>
      </c>
      <c r="AG10" s="65">
        <f t="shared" si="3"/>
        <v>10069.72112</v>
      </c>
      <c r="AH10" s="65">
        <f t="shared" si="3"/>
        <v>908.772</v>
      </c>
      <c r="AI10" s="65">
        <f t="shared" si="3"/>
        <v>7569.72112</v>
      </c>
      <c r="AJ10" s="65">
        <f t="shared" si="3"/>
        <v>0</v>
      </c>
      <c r="AK10" s="65">
        <f t="shared" si="3"/>
        <v>0</v>
      </c>
      <c r="AL10" s="65">
        <f t="shared" si="3"/>
        <v>667.064</v>
      </c>
      <c r="AM10" s="65">
        <f t="shared" si="3"/>
        <v>0</v>
      </c>
      <c r="AN10" s="65">
        <f t="shared" si="3"/>
        <v>0</v>
      </c>
      <c r="AO10" s="65">
        <f t="shared" si="3"/>
        <v>0</v>
      </c>
      <c r="AP10" s="65">
        <f t="shared" si="3"/>
        <v>0</v>
      </c>
      <c r="AQ10" s="65">
        <f t="shared" si="3"/>
        <v>0</v>
      </c>
      <c r="AR10" s="65">
        <f t="shared" si="3"/>
        <v>0</v>
      </c>
      <c r="AS10" s="65">
        <f t="shared" si="3"/>
        <v>0</v>
      </c>
      <c r="AT10" s="65">
        <f t="shared" si="3"/>
        <v>9145.557120000001</v>
      </c>
      <c r="AU10" s="65">
        <f t="shared" si="3"/>
        <v>908.772</v>
      </c>
      <c r="AV10" s="65">
        <f t="shared" si="3"/>
        <v>0</v>
      </c>
      <c r="AW10" s="65">
        <f t="shared" si="3"/>
        <v>7569.72112</v>
      </c>
      <c r="AX10" s="65">
        <f t="shared" si="3"/>
        <v>0</v>
      </c>
      <c r="AY10" s="65">
        <f t="shared" si="3"/>
        <v>667.064</v>
      </c>
      <c r="AZ10" s="65">
        <f t="shared" si="3"/>
        <v>0</v>
      </c>
      <c r="BA10" s="65">
        <f t="shared" si="3"/>
        <v>0</v>
      </c>
      <c r="BB10" s="65">
        <f t="shared" si="3"/>
        <v>0</v>
      </c>
      <c r="BC10" s="65">
        <f t="shared" si="3"/>
        <v>0</v>
      </c>
      <c r="BD10" s="65">
        <f t="shared" si="3"/>
        <v>0</v>
      </c>
      <c r="BE10" s="65">
        <f t="shared" si="3"/>
        <v>0</v>
      </c>
      <c r="BF10" s="65">
        <f t="shared" si="3"/>
        <v>0</v>
      </c>
      <c r="BG10" s="65">
        <f t="shared" si="3"/>
        <v>9145.557120000001</v>
      </c>
      <c r="BH10" s="13"/>
      <c r="BI10" s="13"/>
    </row>
    <row r="11" spans="1:59" s="13" customFormat="1" ht="33.75">
      <c r="A11" s="98" t="s">
        <v>88</v>
      </c>
      <c r="B11" s="96"/>
      <c r="C11" s="97" t="s">
        <v>89</v>
      </c>
      <c r="D11" s="98">
        <f>+D12</f>
        <v>1539500</v>
      </c>
      <c r="E11" s="98">
        <f aca="true" t="shared" si="4" ref="E11:BG11">+E12</f>
        <v>0</v>
      </c>
      <c r="F11" s="98">
        <f t="shared" si="4"/>
        <v>83569.72112</v>
      </c>
      <c r="G11" s="98">
        <f t="shared" si="4"/>
        <v>1455930.27888</v>
      </c>
      <c r="H11" s="98">
        <f t="shared" si="4"/>
        <v>0</v>
      </c>
      <c r="I11" s="98">
        <f t="shared" si="4"/>
        <v>0</v>
      </c>
      <c r="J11" s="98">
        <f t="shared" si="4"/>
        <v>0</v>
      </c>
      <c r="K11" s="98">
        <f t="shared" si="4"/>
        <v>0</v>
      </c>
      <c r="L11" s="98">
        <f t="shared" si="4"/>
        <v>0</v>
      </c>
      <c r="M11" s="98">
        <f t="shared" si="4"/>
        <v>0</v>
      </c>
      <c r="N11" s="98">
        <f t="shared" si="4"/>
        <v>0</v>
      </c>
      <c r="O11" s="98">
        <f t="shared" si="4"/>
        <v>0</v>
      </c>
      <c r="P11" s="98">
        <f t="shared" si="4"/>
        <v>0</v>
      </c>
      <c r="Q11" s="98">
        <f t="shared" si="4"/>
        <v>0</v>
      </c>
      <c r="R11" s="98">
        <f t="shared" si="4"/>
        <v>0</v>
      </c>
      <c r="S11" s="98">
        <f t="shared" si="4"/>
        <v>0</v>
      </c>
      <c r="T11" s="98">
        <f t="shared" si="4"/>
        <v>0</v>
      </c>
      <c r="U11" s="98">
        <f t="shared" si="4"/>
        <v>0</v>
      </c>
      <c r="V11" s="98">
        <f t="shared" si="4"/>
        <v>0</v>
      </c>
      <c r="W11" s="98">
        <f t="shared" si="4"/>
        <v>0</v>
      </c>
      <c r="X11" s="98">
        <f t="shared" si="4"/>
        <v>0</v>
      </c>
      <c r="Y11" s="98">
        <f t="shared" si="4"/>
        <v>0</v>
      </c>
      <c r="Z11" s="98">
        <f t="shared" si="4"/>
        <v>0</v>
      </c>
      <c r="AA11" s="98">
        <f t="shared" si="4"/>
        <v>0</v>
      </c>
      <c r="AB11" s="98">
        <f t="shared" si="4"/>
        <v>0</v>
      </c>
      <c r="AC11" s="98">
        <f t="shared" si="4"/>
        <v>0</v>
      </c>
      <c r="AD11" s="98">
        <f t="shared" si="4"/>
        <v>0</v>
      </c>
      <c r="AE11" s="98">
        <f t="shared" si="4"/>
        <v>0</v>
      </c>
      <c r="AF11" s="98">
        <f t="shared" si="4"/>
        <v>0</v>
      </c>
      <c r="AG11" s="98">
        <f t="shared" si="4"/>
        <v>0</v>
      </c>
      <c r="AH11" s="98">
        <f t="shared" si="4"/>
        <v>0</v>
      </c>
      <c r="AI11" s="98">
        <f t="shared" si="4"/>
        <v>0</v>
      </c>
      <c r="AJ11" s="98">
        <f t="shared" si="4"/>
        <v>0</v>
      </c>
      <c r="AK11" s="98">
        <f t="shared" si="4"/>
        <v>0</v>
      </c>
      <c r="AL11" s="98">
        <f t="shared" si="4"/>
        <v>0</v>
      </c>
      <c r="AM11" s="98">
        <f t="shared" si="4"/>
        <v>0</v>
      </c>
      <c r="AN11" s="98">
        <f t="shared" si="4"/>
        <v>0</v>
      </c>
      <c r="AO11" s="98">
        <f t="shared" si="4"/>
        <v>0</v>
      </c>
      <c r="AP11" s="98">
        <f t="shared" si="4"/>
        <v>0</v>
      </c>
      <c r="AQ11" s="98">
        <f t="shared" si="4"/>
        <v>0</v>
      </c>
      <c r="AR11" s="98">
        <f t="shared" si="4"/>
        <v>0</v>
      </c>
      <c r="AS11" s="98">
        <f t="shared" si="4"/>
        <v>0</v>
      </c>
      <c r="AT11" s="98">
        <f t="shared" si="4"/>
        <v>0</v>
      </c>
      <c r="AU11" s="98">
        <f t="shared" si="4"/>
        <v>0</v>
      </c>
      <c r="AV11" s="98">
        <f t="shared" si="4"/>
        <v>0</v>
      </c>
      <c r="AW11" s="98">
        <f t="shared" si="4"/>
        <v>0</v>
      </c>
      <c r="AX11" s="98">
        <f t="shared" si="4"/>
        <v>0</v>
      </c>
      <c r="AY11" s="98">
        <f t="shared" si="4"/>
        <v>0</v>
      </c>
      <c r="AZ11" s="98">
        <f t="shared" si="4"/>
        <v>0</v>
      </c>
      <c r="BA11" s="98">
        <f t="shared" si="4"/>
        <v>0</v>
      </c>
      <c r="BB11" s="98">
        <f t="shared" si="4"/>
        <v>0</v>
      </c>
      <c r="BC11" s="98">
        <f t="shared" si="4"/>
        <v>0</v>
      </c>
      <c r="BD11" s="98">
        <f t="shared" si="4"/>
        <v>0</v>
      </c>
      <c r="BE11" s="98">
        <f t="shared" si="4"/>
        <v>0</v>
      </c>
      <c r="BF11" s="98">
        <f t="shared" si="4"/>
        <v>0</v>
      </c>
      <c r="BG11" s="98">
        <f t="shared" si="4"/>
        <v>0</v>
      </c>
    </row>
    <row r="12" spans="1:59" s="13" customFormat="1" ht="22.5">
      <c r="A12" s="75" t="s">
        <v>122</v>
      </c>
      <c r="B12" s="106">
        <v>20</v>
      </c>
      <c r="C12" s="107" t="s">
        <v>123</v>
      </c>
      <c r="D12" s="75">
        <v>1539500</v>
      </c>
      <c r="E12" s="79">
        <f>+'[2]Informe_Fondane'!E12</f>
        <v>0</v>
      </c>
      <c r="F12" s="79">
        <f>+'[2]Informe_Fondane'!F12</f>
        <v>83569.72112</v>
      </c>
      <c r="G12" s="79">
        <f>+D12+E12-F12</f>
        <v>1455930.27888</v>
      </c>
      <c r="H12" s="79">
        <f>+'[2]Informe_Fondane'!H12</f>
        <v>0</v>
      </c>
      <c r="I12" s="79">
        <f>+'[2]Informe_Fondane'!I12</f>
        <v>0</v>
      </c>
      <c r="J12" s="79">
        <f>+'[2]Informe_Fondane'!J12</f>
        <v>0</v>
      </c>
      <c r="K12" s="79">
        <f>+'[2]Informe_Fondane'!K12</f>
        <v>0</v>
      </c>
      <c r="L12" s="79">
        <f>+'[2]Informe_Fondane'!L12</f>
        <v>0</v>
      </c>
      <c r="M12" s="79">
        <f>+'[2]Informe_Fondane'!M12</f>
        <v>0</v>
      </c>
      <c r="N12" s="79">
        <f>+'[2]Informe_Fondane'!N12</f>
        <v>0</v>
      </c>
      <c r="O12" s="79">
        <f>+'[2]Informe_Fondane'!O12</f>
        <v>0</v>
      </c>
      <c r="P12" s="79">
        <f>+'[2]Informe_Fondane'!P12</f>
        <v>0</v>
      </c>
      <c r="Q12" s="79">
        <f>+'[2]Informe_Fondane'!Q12</f>
        <v>0</v>
      </c>
      <c r="R12" s="79">
        <f>+'[2]Informe_Fondane'!R12</f>
        <v>0</v>
      </c>
      <c r="S12" s="79">
        <f>+'[2]Informe_Fondane'!S12</f>
        <v>0</v>
      </c>
      <c r="T12" s="79">
        <f>SUM(H12:S12)</f>
        <v>0</v>
      </c>
      <c r="U12" s="79">
        <f>+'[2]Informe_Fondane'!U12</f>
        <v>0</v>
      </c>
      <c r="V12" s="79">
        <f>+'[2]Informe_Fondane'!V12</f>
        <v>0</v>
      </c>
      <c r="W12" s="79">
        <f>+'[2]Informe_Fondane'!W12</f>
        <v>0</v>
      </c>
      <c r="X12" s="79">
        <f>+'[2]Informe_Fondane'!X12</f>
        <v>0</v>
      </c>
      <c r="Y12" s="79">
        <f>+'[2]Informe_Fondane'!Y12</f>
        <v>0</v>
      </c>
      <c r="Z12" s="79">
        <f>+'[2]Informe_Fondane'!Z12</f>
        <v>0</v>
      </c>
      <c r="AA12" s="79">
        <f>+'[2]Informe_Fondane'!AA12</f>
        <v>0</v>
      </c>
      <c r="AB12" s="79">
        <f>+'[2]Informe_Fondane'!AB12</f>
        <v>0</v>
      </c>
      <c r="AC12" s="79">
        <f>+'[2]Informe_Fondane'!AC12</f>
        <v>0</v>
      </c>
      <c r="AD12" s="79">
        <f>+'[2]Informe_Fondane'!AD12</f>
        <v>0</v>
      </c>
      <c r="AE12" s="79">
        <f>+'[2]Informe_Fondane'!AE12</f>
        <v>0</v>
      </c>
      <c r="AF12" s="79">
        <f>+'[2]Informe_Fondane'!AF12</f>
        <v>0</v>
      </c>
      <c r="AG12" s="79">
        <f>SUM(U12:AF12)</f>
        <v>0</v>
      </c>
      <c r="AH12" s="79">
        <f>+'[2]Informe_Fondane'!AH12</f>
        <v>0</v>
      </c>
      <c r="AI12" s="79">
        <f>+'[2]Informe_Fondane'!AI12</f>
        <v>0</v>
      </c>
      <c r="AJ12" s="79">
        <f>+'[2]Informe_Fondane'!AJ12</f>
        <v>0</v>
      </c>
      <c r="AK12" s="79">
        <f>+'[2]Informe_Fondane'!AK12</f>
        <v>0</v>
      </c>
      <c r="AL12" s="79">
        <f>+'[2]Informe_Fondane'!AL12</f>
        <v>0</v>
      </c>
      <c r="AM12" s="79">
        <f>+'[2]Informe_Fondane'!AM12</f>
        <v>0</v>
      </c>
      <c r="AN12" s="79">
        <f>+'[2]Informe_Fondane'!AN12</f>
        <v>0</v>
      </c>
      <c r="AO12" s="79">
        <f>+'[2]Informe_Fondane'!AO12</f>
        <v>0</v>
      </c>
      <c r="AP12" s="79">
        <f>+'[2]Informe_Fondane'!AP12</f>
        <v>0</v>
      </c>
      <c r="AQ12" s="79">
        <f>+'[2]Informe_Fondane'!AQ12</f>
        <v>0</v>
      </c>
      <c r="AR12" s="79">
        <f>+'[2]Informe_Fondane'!AR12</f>
        <v>0</v>
      </c>
      <c r="AS12" s="79">
        <f>+'[2]Informe_Fondane'!AS12</f>
        <v>0</v>
      </c>
      <c r="AT12" s="75">
        <f>SUM(AH12:AS12)</f>
        <v>0</v>
      </c>
      <c r="AU12" s="79">
        <f>+'[2]Informe_Fondane'!AU12</f>
        <v>0</v>
      </c>
      <c r="AV12" s="79">
        <f>+'[2]Informe_Fondane'!AV12</f>
        <v>0</v>
      </c>
      <c r="AW12" s="79">
        <f>+'[2]Informe_Fondane'!AW12</f>
        <v>0</v>
      </c>
      <c r="AX12" s="79">
        <f>+'[2]Informe_Fondane'!AX12</f>
        <v>0</v>
      </c>
      <c r="AY12" s="79">
        <f>+'[2]Informe_Fondane'!AY12</f>
        <v>0</v>
      </c>
      <c r="AZ12" s="79">
        <f>+'[2]Informe_Fondane'!AZ12</f>
        <v>0</v>
      </c>
      <c r="BA12" s="79">
        <f>+'[2]Informe_Fondane'!BA12</f>
        <v>0</v>
      </c>
      <c r="BB12" s="79">
        <f>+'[2]Informe_Fondane'!BB12</f>
        <v>0</v>
      </c>
      <c r="BC12" s="79">
        <f>+'[2]Informe_Fondane'!BC12</f>
        <v>0</v>
      </c>
      <c r="BD12" s="79">
        <f>+'[2]Informe_Fondane'!BD12</f>
        <v>0</v>
      </c>
      <c r="BE12" s="79">
        <f>+'[2]Informe_Fondane'!BE12</f>
        <v>0</v>
      </c>
      <c r="BF12" s="79">
        <f>+'[2]Informe_Fondane'!BF12</f>
        <v>0</v>
      </c>
      <c r="BG12" s="79">
        <f>SUM(AU12:BF12)</f>
        <v>0</v>
      </c>
    </row>
    <row r="13" spans="1:59" s="13" customFormat="1" ht="22.5">
      <c r="A13" s="98" t="s">
        <v>116</v>
      </c>
      <c r="B13" s="96"/>
      <c r="C13" s="97" t="s">
        <v>117</v>
      </c>
      <c r="D13" s="98">
        <f>+D14</f>
        <v>2500</v>
      </c>
      <c r="E13" s="98">
        <f>+E14</f>
        <v>7569.72112</v>
      </c>
      <c r="F13" s="98">
        <f aca="true" t="shared" si="5" ref="F13:BG13">+F14</f>
        <v>0</v>
      </c>
      <c r="G13" s="98">
        <f t="shared" si="5"/>
        <v>10069.72112</v>
      </c>
      <c r="H13" s="98">
        <f t="shared" si="5"/>
        <v>2500</v>
      </c>
      <c r="I13" s="98">
        <f t="shared" si="5"/>
        <v>7569.72112</v>
      </c>
      <c r="J13" s="98">
        <f t="shared" si="5"/>
        <v>0</v>
      </c>
      <c r="K13" s="98">
        <f t="shared" si="5"/>
        <v>0</v>
      </c>
      <c r="L13" s="98">
        <f t="shared" si="5"/>
        <v>0</v>
      </c>
      <c r="M13" s="98">
        <f t="shared" si="5"/>
        <v>0</v>
      </c>
      <c r="N13" s="98">
        <f t="shared" si="5"/>
        <v>0</v>
      </c>
      <c r="O13" s="98">
        <f t="shared" si="5"/>
        <v>0</v>
      </c>
      <c r="P13" s="98">
        <f t="shared" si="5"/>
        <v>0</v>
      </c>
      <c r="Q13" s="98">
        <f t="shared" si="5"/>
        <v>0</v>
      </c>
      <c r="R13" s="98">
        <f t="shared" si="5"/>
        <v>0</v>
      </c>
      <c r="S13" s="98">
        <f t="shared" si="5"/>
        <v>0</v>
      </c>
      <c r="T13" s="98">
        <f t="shared" si="5"/>
        <v>10069.72112</v>
      </c>
      <c r="U13" s="98">
        <f t="shared" si="5"/>
        <v>2500</v>
      </c>
      <c r="V13" s="98">
        <f t="shared" si="5"/>
        <v>7569.72112</v>
      </c>
      <c r="W13" s="98">
        <f t="shared" si="5"/>
        <v>0</v>
      </c>
      <c r="X13" s="98">
        <f t="shared" si="5"/>
        <v>0</v>
      </c>
      <c r="Y13" s="98">
        <f t="shared" si="5"/>
        <v>0</v>
      </c>
      <c r="Z13" s="98">
        <f t="shared" si="5"/>
        <v>0</v>
      </c>
      <c r="AA13" s="98">
        <f t="shared" si="5"/>
        <v>0</v>
      </c>
      <c r="AB13" s="98">
        <f t="shared" si="5"/>
        <v>0</v>
      </c>
      <c r="AC13" s="98">
        <f t="shared" si="5"/>
        <v>0</v>
      </c>
      <c r="AD13" s="98">
        <f t="shared" si="5"/>
        <v>0</v>
      </c>
      <c r="AE13" s="98">
        <f t="shared" si="5"/>
        <v>0</v>
      </c>
      <c r="AF13" s="98">
        <f t="shared" si="5"/>
        <v>0</v>
      </c>
      <c r="AG13" s="98">
        <f t="shared" si="5"/>
        <v>10069.72112</v>
      </c>
      <c r="AH13" s="98">
        <f t="shared" si="5"/>
        <v>908.772</v>
      </c>
      <c r="AI13" s="98">
        <f t="shared" si="5"/>
        <v>7569.72112</v>
      </c>
      <c r="AJ13" s="98">
        <f t="shared" si="5"/>
        <v>0</v>
      </c>
      <c r="AK13" s="98">
        <f t="shared" si="5"/>
        <v>0</v>
      </c>
      <c r="AL13" s="98">
        <f t="shared" si="5"/>
        <v>667.064</v>
      </c>
      <c r="AM13" s="98">
        <f t="shared" si="5"/>
        <v>0</v>
      </c>
      <c r="AN13" s="98">
        <f t="shared" si="5"/>
        <v>0</v>
      </c>
      <c r="AO13" s="98">
        <f t="shared" si="5"/>
        <v>0</v>
      </c>
      <c r="AP13" s="98">
        <f t="shared" si="5"/>
        <v>0</v>
      </c>
      <c r="AQ13" s="98">
        <f t="shared" si="5"/>
        <v>0</v>
      </c>
      <c r="AR13" s="98">
        <f t="shared" si="5"/>
        <v>0</v>
      </c>
      <c r="AS13" s="98">
        <f t="shared" si="5"/>
        <v>0</v>
      </c>
      <c r="AT13" s="98">
        <f t="shared" si="5"/>
        <v>9145.557120000001</v>
      </c>
      <c r="AU13" s="98">
        <f t="shared" si="5"/>
        <v>908.772</v>
      </c>
      <c r="AV13" s="98">
        <f t="shared" si="5"/>
        <v>0</v>
      </c>
      <c r="AW13" s="98">
        <f t="shared" si="5"/>
        <v>7569.72112</v>
      </c>
      <c r="AX13" s="98">
        <f t="shared" si="5"/>
        <v>0</v>
      </c>
      <c r="AY13" s="98">
        <f t="shared" si="5"/>
        <v>667.064</v>
      </c>
      <c r="AZ13" s="98">
        <f t="shared" si="5"/>
        <v>0</v>
      </c>
      <c r="BA13" s="98">
        <f t="shared" si="5"/>
        <v>0</v>
      </c>
      <c r="BB13" s="98">
        <f t="shared" si="5"/>
        <v>0</v>
      </c>
      <c r="BC13" s="98">
        <f t="shared" si="5"/>
        <v>0</v>
      </c>
      <c r="BD13" s="98">
        <f t="shared" si="5"/>
        <v>0</v>
      </c>
      <c r="BE13" s="98">
        <f t="shared" si="5"/>
        <v>0</v>
      </c>
      <c r="BF13" s="98">
        <f t="shared" si="5"/>
        <v>0</v>
      </c>
      <c r="BG13" s="98">
        <f t="shared" si="5"/>
        <v>9145.557120000001</v>
      </c>
    </row>
    <row r="14" spans="1:59" s="109" customFormat="1" ht="15.75" customHeight="1">
      <c r="A14" s="79" t="s">
        <v>118</v>
      </c>
      <c r="B14" s="16">
        <v>20</v>
      </c>
      <c r="C14" s="108" t="s">
        <v>119</v>
      </c>
      <c r="D14" s="79">
        <v>2500</v>
      </c>
      <c r="E14" s="79">
        <f>+'[2]Informe_Fondane'!E14</f>
        <v>7569.72112</v>
      </c>
      <c r="F14" s="79">
        <f>+'[2]Informe_Fondane'!F14</f>
        <v>0</v>
      </c>
      <c r="G14" s="79">
        <f>+D14+E14-F14</f>
        <v>10069.72112</v>
      </c>
      <c r="H14" s="79">
        <f>+'[2]Informe_Fondane'!H14</f>
        <v>2500</v>
      </c>
      <c r="I14" s="79">
        <f>+'[2]Informe_Fondane'!I14</f>
        <v>7569.72112</v>
      </c>
      <c r="J14" s="79">
        <f>+'[2]Informe_Fondane'!J14</f>
        <v>0</v>
      </c>
      <c r="K14" s="79">
        <f>+'[2]Informe_Fondane'!K14</f>
        <v>0</v>
      </c>
      <c r="L14" s="79">
        <f>+'[2]Informe_Fondane'!L14</f>
        <v>0</v>
      </c>
      <c r="M14" s="79">
        <f>+'[2]Informe_Fondane'!M14</f>
        <v>0</v>
      </c>
      <c r="N14" s="79">
        <f>+'[2]Informe_Fondane'!N14</f>
        <v>0</v>
      </c>
      <c r="O14" s="79">
        <f>+'[2]Informe_Fondane'!O14</f>
        <v>0</v>
      </c>
      <c r="P14" s="79">
        <f>+'[2]Informe_Fondane'!P14</f>
        <v>0</v>
      </c>
      <c r="Q14" s="79">
        <f>+'[2]Informe_Fondane'!Q14</f>
        <v>0</v>
      </c>
      <c r="R14" s="79">
        <f>+'[2]Informe_Fondane'!R14</f>
        <v>0</v>
      </c>
      <c r="S14" s="79">
        <f>+'[2]Informe_Fondane'!S14</f>
        <v>0</v>
      </c>
      <c r="T14" s="79">
        <f>SUM(H14:S14)</f>
        <v>10069.72112</v>
      </c>
      <c r="U14" s="79">
        <f>+'[2]Informe_Fondane'!U14</f>
        <v>2500</v>
      </c>
      <c r="V14" s="79">
        <f>+'[2]Informe_Fondane'!V14</f>
        <v>7569.72112</v>
      </c>
      <c r="W14" s="79">
        <f>+'[2]Informe_Fondane'!W14</f>
        <v>0</v>
      </c>
      <c r="X14" s="79">
        <f>+'[2]Informe_Fondane'!X14</f>
        <v>0</v>
      </c>
      <c r="Y14" s="79">
        <f>+'[2]Informe_Fondane'!Y14</f>
        <v>0</v>
      </c>
      <c r="Z14" s="79">
        <f>+'[2]Informe_Fondane'!Z14</f>
        <v>0</v>
      </c>
      <c r="AA14" s="79">
        <f>+'[2]Informe_Fondane'!AA14</f>
        <v>0</v>
      </c>
      <c r="AB14" s="79">
        <f>+'[2]Informe_Fondane'!AB14</f>
        <v>0</v>
      </c>
      <c r="AC14" s="79">
        <f>+'[2]Informe_Fondane'!AC14</f>
        <v>0</v>
      </c>
      <c r="AD14" s="79">
        <f>+'[2]Informe_Fondane'!AD14</f>
        <v>0</v>
      </c>
      <c r="AE14" s="79">
        <f>+'[2]Informe_Fondane'!AE14</f>
        <v>0</v>
      </c>
      <c r="AF14" s="79">
        <f>+'[2]Informe_Fondane'!AF14</f>
        <v>0</v>
      </c>
      <c r="AG14" s="79">
        <f>SUM(U14:AF14)</f>
        <v>10069.72112</v>
      </c>
      <c r="AH14" s="79">
        <f>+'[2]Informe_Fondane'!AH14</f>
        <v>908.772</v>
      </c>
      <c r="AI14" s="79">
        <f>+'[2]Informe_Fondane'!AI14</f>
        <v>7569.72112</v>
      </c>
      <c r="AJ14" s="79">
        <f>+'[2]Informe_Fondane'!AJ14</f>
        <v>0</v>
      </c>
      <c r="AK14" s="79">
        <f>+'[2]Informe_Fondane'!AK14</f>
        <v>0</v>
      </c>
      <c r="AL14" s="79">
        <f>+'[2]Informe_Fondane'!AL14</f>
        <v>667.064</v>
      </c>
      <c r="AM14" s="79">
        <f>+'[2]Informe_Fondane'!AM14</f>
        <v>0</v>
      </c>
      <c r="AN14" s="79">
        <f>+'[2]Informe_Fondane'!AN14</f>
        <v>0</v>
      </c>
      <c r="AO14" s="79">
        <f>+'[2]Informe_Fondane'!AO14</f>
        <v>0</v>
      </c>
      <c r="AP14" s="79">
        <f>+'[2]Informe_Fondane'!AP14</f>
        <v>0</v>
      </c>
      <c r="AQ14" s="79">
        <f>+'[2]Informe_Fondane'!AQ14</f>
        <v>0</v>
      </c>
      <c r="AR14" s="79">
        <f>+'[2]Informe_Fondane'!AR14</f>
        <v>0</v>
      </c>
      <c r="AS14" s="79">
        <f>+'[2]Informe_Fondane'!AS14</f>
        <v>0</v>
      </c>
      <c r="AT14" s="79">
        <f>SUM(AH14:AS14)</f>
        <v>9145.557120000001</v>
      </c>
      <c r="AU14" s="79">
        <f>+'[2]Informe_Fondane'!AU14</f>
        <v>908.772</v>
      </c>
      <c r="AV14" s="79">
        <f>+'[2]Informe_Fondane'!AV14</f>
        <v>0</v>
      </c>
      <c r="AW14" s="79">
        <f>+'[2]Informe_Fondane'!AW14</f>
        <v>7569.72112</v>
      </c>
      <c r="AX14" s="79">
        <f>+'[2]Informe_Fondane'!AX14</f>
        <v>0</v>
      </c>
      <c r="AY14" s="79">
        <f>+'[2]Informe_Fondane'!AY14</f>
        <v>667.064</v>
      </c>
      <c r="AZ14" s="79">
        <f>+'[2]Informe_Fondane'!AZ14</f>
        <v>0</v>
      </c>
      <c r="BA14" s="79">
        <f>+'[2]Informe_Fondane'!BA14</f>
        <v>0</v>
      </c>
      <c r="BB14" s="79">
        <f>+'[2]Informe_Fondane'!BB14</f>
        <v>0</v>
      </c>
      <c r="BC14" s="79">
        <f>+'[2]Informe_Fondane'!BC14</f>
        <v>0</v>
      </c>
      <c r="BD14" s="79">
        <f>+'[2]Informe_Fondane'!BD14</f>
        <v>0</v>
      </c>
      <c r="BE14" s="79">
        <f>+'[2]Informe_Fondane'!BE14</f>
        <v>0</v>
      </c>
      <c r="BF14" s="79">
        <f>+'[2]Informe_Fondane'!BF14</f>
        <v>0</v>
      </c>
      <c r="BG14" s="79">
        <f>SUM(AU14:BF14)</f>
        <v>9145.557120000001</v>
      </c>
    </row>
    <row r="15" spans="1:59" s="13" customFormat="1" ht="22.5">
      <c r="A15" s="98" t="s">
        <v>124</v>
      </c>
      <c r="B15" s="112"/>
      <c r="C15" s="113" t="s">
        <v>125</v>
      </c>
      <c r="D15" s="98">
        <f>+D16+D17</f>
        <v>0</v>
      </c>
      <c r="E15" s="98">
        <f aca="true" t="shared" si="6" ref="E15:BG15">+E16+E17</f>
        <v>76000</v>
      </c>
      <c r="F15" s="98">
        <f t="shared" si="6"/>
        <v>0</v>
      </c>
      <c r="G15" s="98">
        <f t="shared" si="6"/>
        <v>76000</v>
      </c>
      <c r="H15" s="98">
        <f t="shared" si="6"/>
        <v>0</v>
      </c>
      <c r="I15" s="98">
        <f t="shared" si="6"/>
        <v>0</v>
      </c>
      <c r="J15" s="98">
        <f t="shared" si="6"/>
        <v>0</v>
      </c>
      <c r="K15" s="98">
        <f t="shared" si="6"/>
        <v>0</v>
      </c>
      <c r="L15" s="98">
        <f t="shared" si="6"/>
        <v>0</v>
      </c>
      <c r="M15" s="98">
        <f t="shared" si="6"/>
        <v>0</v>
      </c>
      <c r="N15" s="98">
        <f t="shared" si="6"/>
        <v>0</v>
      </c>
      <c r="O15" s="98">
        <f t="shared" si="6"/>
        <v>0</v>
      </c>
      <c r="P15" s="98">
        <f t="shared" si="6"/>
        <v>0</v>
      </c>
      <c r="Q15" s="98">
        <f t="shared" si="6"/>
        <v>0</v>
      </c>
      <c r="R15" s="98">
        <f t="shared" si="6"/>
        <v>0</v>
      </c>
      <c r="S15" s="98">
        <f t="shared" si="6"/>
        <v>0</v>
      </c>
      <c r="T15" s="98">
        <f t="shared" si="6"/>
        <v>0</v>
      </c>
      <c r="U15" s="98">
        <f t="shared" si="6"/>
        <v>0</v>
      </c>
      <c r="V15" s="98">
        <f t="shared" si="6"/>
        <v>0</v>
      </c>
      <c r="W15" s="98">
        <f t="shared" si="6"/>
        <v>0</v>
      </c>
      <c r="X15" s="98">
        <f t="shared" si="6"/>
        <v>0</v>
      </c>
      <c r="Y15" s="98">
        <f t="shared" si="6"/>
        <v>0</v>
      </c>
      <c r="Z15" s="98">
        <f t="shared" si="6"/>
        <v>0</v>
      </c>
      <c r="AA15" s="98">
        <f t="shared" si="6"/>
        <v>0</v>
      </c>
      <c r="AB15" s="98">
        <f t="shared" si="6"/>
        <v>0</v>
      </c>
      <c r="AC15" s="98">
        <f t="shared" si="6"/>
        <v>0</v>
      </c>
      <c r="AD15" s="98">
        <f t="shared" si="6"/>
        <v>0</v>
      </c>
      <c r="AE15" s="98">
        <f t="shared" si="6"/>
        <v>0</v>
      </c>
      <c r="AF15" s="98">
        <f t="shared" si="6"/>
        <v>0</v>
      </c>
      <c r="AG15" s="98">
        <f t="shared" si="6"/>
        <v>0</v>
      </c>
      <c r="AH15" s="98">
        <f t="shared" si="6"/>
        <v>0</v>
      </c>
      <c r="AI15" s="98">
        <f t="shared" si="6"/>
        <v>0</v>
      </c>
      <c r="AJ15" s="98">
        <f t="shared" si="6"/>
        <v>0</v>
      </c>
      <c r="AK15" s="98">
        <f t="shared" si="6"/>
        <v>0</v>
      </c>
      <c r="AL15" s="98">
        <f t="shared" si="6"/>
        <v>0</v>
      </c>
      <c r="AM15" s="98">
        <f t="shared" si="6"/>
        <v>0</v>
      </c>
      <c r="AN15" s="98">
        <f t="shared" si="6"/>
        <v>0</v>
      </c>
      <c r="AO15" s="98">
        <f t="shared" si="6"/>
        <v>0</v>
      </c>
      <c r="AP15" s="98">
        <f t="shared" si="6"/>
        <v>0</v>
      </c>
      <c r="AQ15" s="98">
        <f t="shared" si="6"/>
        <v>0</v>
      </c>
      <c r="AR15" s="98">
        <f t="shared" si="6"/>
        <v>0</v>
      </c>
      <c r="AS15" s="98">
        <f t="shared" si="6"/>
        <v>0</v>
      </c>
      <c r="AT15" s="98">
        <f t="shared" si="6"/>
        <v>0</v>
      </c>
      <c r="AU15" s="98">
        <f t="shared" si="6"/>
        <v>0</v>
      </c>
      <c r="AV15" s="98">
        <f t="shared" si="6"/>
        <v>0</v>
      </c>
      <c r="AW15" s="98">
        <f t="shared" si="6"/>
        <v>0</v>
      </c>
      <c r="AX15" s="98">
        <f t="shared" si="6"/>
        <v>0</v>
      </c>
      <c r="AY15" s="98">
        <f t="shared" si="6"/>
        <v>0</v>
      </c>
      <c r="AZ15" s="98">
        <f t="shared" si="6"/>
        <v>0</v>
      </c>
      <c r="BA15" s="98">
        <f t="shared" si="6"/>
        <v>0</v>
      </c>
      <c r="BB15" s="98">
        <f t="shared" si="6"/>
        <v>0</v>
      </c>
      <c r="BC15" s="98">
        <f t="shared" si="6"/>
        <v>0</v>
      </c>
      <c r="BD15" s="98">
        <f t="shared" si="6"/>
        <v>0</v>
      </c>
      <c r="BE15" s="98">
        <f t="shared" si="6"/>
        <v>0</v>
      </c>
      <c r="BF15" s="98">
        <f t="shared" si="6"/>
        <v>0</v>
      </c>
      <c r="BG15" s="98">
        <f t="shared" si="6"/>
        <v>0</v>
      </c>
    </row>
    <row r="16" spans="1:59" s="110" customFormat="1" ht="15.75" customHeight="1">
      <c r="A16" s="17" t="s">
        <v>126</v>
      </c>
      <c r="B16" s="80">
        <v>20</v>
      </c>
      <c r="C16" s="114" t="s">
        <v>127</v>
      </c>
      <c r="D16" s="17"/>
      <c r="E16" s="79">
        <f>+'[2]Informe_Fondane'!E16</f>
        <v>60000</v>
      </c>
      <c r="F16" s="79">
        <f>+'[2]Informe_Fondane'!F16</f>
        <v>0</v>
      </c>
      <c r="G16" s="79">
        <f>+D16+E16-F16</f>
        <v>60000</v>
      </c>
      <c r="H16" s="79">
        <f>+'[2]Informe_Fondane'!H16</f>
        <v>0</v>
      </c>
      <c r="I16" s="79">
        <f>+'[2]Informe_Fondane'!I16</f>
        <v>0</v>
      </c>
      <c r="J16" s="79">
        <f>+'[2]Informe_Fondane'!J16</f>
        <v>0</v>
      </c>
      <c r="K16" s="79">
        <f>+'[2]Informe_Fondane'!K16</f>
        <v>0</v>
      </c>
      <c r="L16" s="79">
        <f>+'[2]Informe_Fondane'!L16</f>
        <v>0</v>
      </c>
      <c r="M16" s="79">
        <f>+'[2]Informe_Fondane'!M16</f>
        <v>0</v>
      </c>
      <c r="N16" s="79">
        <f>+'[2]Informe_Fondane'!N16</f>
        <v>0</v>
      </c>
      <c r="O16" s="79">
        <f>+'[2]Informe_Fondane'!O16</f>
        <v>0</v>
      </c>
      <c r="P16" s="79">
        <f>+'[2]Informe_Fondane'!P16</f>
        <v>0</v>
      </c>
      <c r="Q16" s="79">
        <f>+'[2]Informe_Fondane'!Q16</f>
        <v>0</v>
      </c>
      <c r="R16" s="79">
        <f>+'[2]Informe_Fondane'!R16</f>
        <v>0</v>
      </c>
      <c r="S16" s="79">
        <f>+'[2]Informe_Fondane'!S16</f>
        <v>0</v>
      </c>
      <c r="T16" s="79">
        <f>SUM(H16:S16)</f>
        <v>0</v>
      </c>
      <c r="U16" s="79">
        <f>+'[2]Informe_Fondane'!U16</f>
        <v>0</v>
      </c>
      <c r="V16" s="79">
        <f>+'[2]Informe_Fondane'!V16</f>
        <v>0</v>
      </c>
      <c r="W16" s="79">
        <f>+'[2]Informe_Fondane'!W16</f>
        <v>0</v>
      </c>
      <c r="X16" s="79">
        <f>+'[2]Informe_Fondane'!X16</f>
        <v>0</v>
      </c>
      <c r="Y16" s="79">
        <f>+'[2]Informe_Fondane'!Y16</f>
        <v>0</v>
      </c>
      <c r="Z16" s="79">
        <f>+'[2]Informe_Fondane'!Z16</f>
        <v>0</v>
      </c>
      <c r="AA16" s="79">
        <f>+'[2]Informe_Fondane'!AA16</f>
        <v>0</v>
      </c>
      <c r="AB16" s="79">
        <f>+'[2]Informe_Fondane'!AB16</f>
        <v>0</v>
      </c>
      <c r="AC16" s="79">
        <f>+'[2]Informe_Fondane'!AC16</f>
        <v>0</v>
      </c>
      <c r="AD16" s="79">
        <f>+'[2]Informe_Fondane'!AD16</f>
        <v>0</v>
      </c>
      <c r="AE16" s="79">
        <f>+'[2]Informe_Fondane'!AE16</f>
        <v>0</v>
      </c>
      <c r="AF16" s="79">
        <f>+'[2]Informe_Fondane'!AF16</f>
        <v>0</v>
      </c>
      <c r="AG16" s="79">
        <f>SUM(U16:AF16)</f>
        <v>0</v>
      </c>
      <c r="AH16" s="79">
        <f>+'[2]Informe_Fondane'!AH16</f>
        <v>0</v>
      </c>
      <c r="AI16" s="79">
        <f>+'[2]Informe_Fondane'!AI16</f>
        <v>0</v>
      </c>
      <c r="AJ16" s="79">
        <f>+'[2]Informe_Fondane'!AJ16</f>
        <v>0</v>
      </c>
      <c r="AK16" s="79">
        <f>+'[2]Informe_Fondane'!AK16</f>
        <v>0</v>
      </c>
      <c r="AL16" s="79">
        <f>+'[2]Informe_Fondane'!AL16</f>
        <v>0</v>
      </c>
      <c r="AM16" s="79">
        <f>+'[2]Informe_Fondane'!AM16</f>
        <v>0</v>
      </c>
      <c r="AN16" s="79">
        <f>+'[2]Informe_Fondane'!AN16</f>
        <v>0</v>
      </c>
      <c r="AO16" s="79">
        <f>+'[2]Informe_Fondane'!AO16</f>
        <v>0</v>
      </c>
      <c r="AP16" s="79">
        <f>+'[2]Informe_Fondane'!AP16</f>
        <v>0</v>
      </c>
      <c r="AQ16" s="79">
        <f>+'[2]Informe_Fondane'!AQ16</f>
        <v>0</v>
      </c>
      <c r="AR16" s="79">
        <f>+'[2]Informe_Fondane'!AR16</f>
        <v>0</v>
      </c>
      <c r="AS16" s="79">
        <f>+'[2]Informe_Fondane'!AS16</f>
        <v>0</v>
      </c>
      <c r="AT16" s="79">
        <f>SUM(AH16:AS16)</f>
        <v>0</v>
      </c>
      <c r="AU16" s="79">
        <f>+'[2]Informe_Fondane'!AU16</f>
        <v>0</v>
      </c>
      <c r="AV16" s="79">
        <f>+'[2]Informe_Fondane'!AV16</f>
        <v>0</v>
      </c>
      <c r="AW16" s="79">
        <f>+'[2]Informe_Fondane'!AW16</f>
        <v>0</v>
      </c>
      <c r="AX16" s="79">
        <f>+'[2]Informe_Fondane'!AX16</f>
        <v>0</v>
      </c>
      <c r="AY16" s="79">
        <f>+'[2]Informe_Fondane'!AY16</f>
        <v>0</v>
      </c>
      <c r="AZ16" s="79">
        <f>+'[2]Informe_Fondane'!AZ16</f>
        <v>0</v>
      </c>
      <c r="BA16" s="79">
        <f>+'[2]Informe_Fondane'!BA16</f>
        <v>0</v>
      </c>
      <c r="BB16" s="79">
        <f>+'[2]Informe_Fondane'!BB16</f>
        <v>0</v>
      </c>
      <c r="BC16" s="79">
        <f>+'[2]Informe_Fondane'!BC16</f>
        <v>0</v>
      </c>
      <c r="BD16" s="79">
        <f>+'[2]Informe_Fondane'!BD16</f>
        <v>0</v>
      </c>
      <c r="BE16" s="79">
        <f>+'[2]Informe_Fondane'!BE16</f>
        <v>0</v>
      </c>
      <c r="BF16" s="79">
        <f>+'[2]Informe_Fondane'!BF16</f>
        <v>0</v>
      </c>
      <c r="BG16" s="79">
        <f>SUM(AU16:BF16)</f>
        <v>0</v>
      </c>
    </row>
    <row r="17" spans="1:59" s="111" customFormat="1" ht="21.75" customHeight="1">
      <c r="A17" s="75" t="s">
        <v>128</v>
      </c>
      <c r="B17" s="106">
        <v>20</v>
      </c>
      <c r="C17" s="107" t="s">
        <v>129</v>
      </c>
      <c r="D17" s="75"/>
      <c r="E17" s="79">
        <f>+'[2]Informe_Fondane'!E17</f>
        <v>16000</v>
      </c>
      <c r="F17" s="79">
        <f>+'[2]Informe_Fondane'!F17</f>
        <v>0</v>
      </c>
      <c r="G17" s="79">
        <f>+D17+E17-F17</f>
        <v>16000</v>
      </c>
      <c r="H17" s="79">
        <f>+'[2]Informe_Fondane'!H17</f>
        <v>0</v>
      </c>
      <c r="I17" s="79">
        <f>+'[2]Informe_Fondane'!I17</f>
        <v>0</v>
      </c>
      <c r="J17" s="79">
        <f>+'[2]Informe_Fondane'!J17</f>
        <v>0</v>
      </c>
      <c r="K17" s="79">
        <f>+'[2]Informe_Fondane'!K17</f>
        <v>0</v>
      </c>
      <c r="L17" s="79">
        <f>+'[2]Informe_Fondane'!L17</f>
        <v>0</v>
      </c>
      <c r="M17" s="79">
        <f>+'[2]Informe_Fondane'!M17</f>
        <v>0</v>
      </c>
      <c r="N17" s="79">
        <f>+'[2]Informe_Fondane'!N17</f>
        <v>0</v>
      </c>
      <c r="O17" s="79">
        <f>+'[2]Informe_Fondane'!O17</f>
        <v>0</v>
      </c>
      <c r="P17" s="79">
        <f>+'[2]Informe_Fondane'!P17</f>
        <v>0</v>
      </c>
      <c r="Q17" s="79">
        <f>+'[2]Informe_Fondane'!Q17</f>
        <v>0</v>
      </c>
      <c r="R17" s="79">
        <f>+'[2]Informe_Fondane'!R17</f>
        <v>0</v>
      </c>
      <c r="S17" s="79">
        <f>+'[2]Informe_Fondane'!S17</f>
        <v>0</v>
      </c>
      <c r="T17" s="79">
        <f>SUM(H17:S17)</f>
        <v>0</v>
      </c>
      <c r="U17" s="79">
        <f>+'[2]Informe_Fondane'!U17</f>
        <v>0</v>
      </c>
      <c r="V17" s="79">
        <f>+'[2]Informe_Fondane'!V17</f>
        <v>0</v>
      </c>
      <c r="W17" s="79">
        <f>+'[2]Informe_Fondane'!W17</f>
        <v>0</v>
      </c>
      <c r="X17" s="79">
        <f>+'[2]Informe_Fondane'!X17</f>
        <v>0</v>
      </c>
      <c r="Y17" s="79">
        <f>+'[2]Informe_Fondane'!Y17</f>
        <v>0</v>
      </c>
      <c r="Z17" s="79">
        <f>+'[2]Informe_Fondane'!Z17</f>
        <v>0</v>
      </c>
      <c r="AA17" s="79">
        <f>+'[2]Informe_Fondane'!AA17</f>
        <v>0</v>
      </c>
      <c r="AB17" s="79">
        <f>+'[2]Informe_Fondane'!AB17</f>
        <v>0</v>
      </c>
      <c r="AC17" s="79">
        <f>+'[2]Informe_Fondane'!AC17</f>
        <v>0</v>
      </c>
      <c r="AD17" s="79">
        <f>+'[2]Informe_Fondane'!AD17</f>
        <v>0</v>
      </c>
      <c r="AE17" s="79">
        <f>+'[2]Informe_Fondane'!AE17</f>
        <v>0</v>
      </c>
      <c r="AF17" s="79">
        <f>+'[2]Informe_Fondane'!AF17</f>
        <v>0</v>
      </c>
      <c r="AG17" s="79">
        <f>SUM(U17:AF17)</f>
        <v>0</v>
      </c>
      <c r="AH17" s="79">
        <f>+'[2]Informe_Fondane'!AH17</f>
        <v>0</v>
      </c>
      <c r="AI17" s="79">
        <f>+'[2]Informe_Fondane'!AI17</f>
        <v>0</v>
      </c>
      <c r="AJ17" s="79">
        <f>+'[2]Informe_Fondane'!AJ17</f>
        <v>0</v>
      </c>
      <c r="AK17" s="79">
        <f>+'[2]Informe_Fondane'!AK17</f>
        <v>0</v>
      </c>
      <c r="AL17" s="79">
        <f>+'[2]Informe_Fondane'!AL17</f>
        <v>0</v>
      </c>
      <c r="AM17" s="79">
        <f>+'[2]Informe_Fondane'!AM17</f>
        <v>0</v>
      </c>
      <c r="AN17" s="79">
        <f>+'[2]Informe_Fondane'!AN17</f>
        <v>0</v>
      </c>
      <c r="AO17" s="79">
        <f>+'[2]Informe_Fondane'!AO17</f>
        <v>0</v>
      </c>
      <c r="AP17" s="79">
        <f>+'[2]Informe_Fondane'!AP17</f>
        <v>0</v>
      </c>
      <c r="AQ17" s="79">
        <f>+'[2]Informe_Fondane'!AQ17</f>
        <v>0</v>
      </c>
      <c r="AR17" s="79">
        <f>+'[2]Informe_Fondane'!AR17</f>
        <v>0</v>
      </c>
      <c r="AS17" s="79">
        <f>+'[2]Informe_Fondane'!AS17</f>
        <v>0</v>
      </c>
      <c r="AT17" s="79">
        <f>SUM(AH17:AS17)</f>
        <v>0</v>
      </c>
      <c r="AU17" s="79">
        <f>+'[2]Informe_Fondane'!AU17</f>
        <v>0</v>
      </c>
      <c r="AV17" s="79">
        <f>+'[2]Informe_Fondane'!AV17</f>
        <v>0</v>
      </c>
      <c r="AW17" s="79">
        <f>+'[2]Informe_Fondane'!AW17</f>
        <v>0</v>
      </c>
      <c r="AX17" s="79">
        <f>+'[2]Informe_Fondane'!AX17</f>
        <v>0</v>
      </c>
      <c r="AY17" s="79">
        <f>+'[2]Informe_Fondane'!AY17</f>
        <v>0</v>
      </c>
      <c r="AZ17" s="79">
        <f>+'[2]Informe_Fondane'!AZ17</f>
        <v>0</v>
      </c>
      <c r="BA17" s="79">
        <f>+'[2]Informe_Fondane'!BA17</f>
        <v>0</v>
      </c>
      <c r="BB17" s="79">
        <f>+'[2]Informe_Fondane'!BB17</f>
        <v>0</v>
      </c>
      <c r="BC17" s="79">
        <f>+'[2]Informe_Fondane'!BC17</f>
        <v>0</v>
      </c>
      <c r="BD17" s="79">
        <f>+'[2]Informe_Fondane'!BD17</f>
        <v>0</v>
      </c>
      <c r="BE17" s="79">
        <f>+'[2]Informe_Fondane'!BE17</f>
        <v>0</v>
      </c>
      <c r="BF17" s="79">
        <f>+'[2]Informe_Fondane'!BF17</f>
        <v>0</v>
      </c>
      <c r="BG17" s="79">
        <f>SUM(AU17:BF17)</f>
        <v>0</v>
      </c>
    </row>
    <row r="18" spans="1:59" s="13" customFormat="1" ht="12.75">
      <c r="A18" s="71" t="s">
        <v>90</v>
      </c>
      <c r="B18" s="72"/>
      <c r="C18" s="76" t="s">
        <v>64</v>
      </c>
      <c r="D18" s="71">
        <f>+D19</f>
        <v>70000</v>
      </c>
      <c r="E18" s="71">
        <f aca="true" t="shared" si="7" ref="E18:BG19">+E19</f>
        <v>0</v>
      </c>
      <c r="F18" s="71">
        <f t="shared" si="7"/>
        <v>0</v>
      </c>
      <c r="G18" s="71">
        <f t="shared" si="7"/>
        <v>70000</v>
      </c>
      <c r="H18" s="71">
        <f t="shared" si="7"/>
        <v>0</v>
      </c>
      <c r="I18" s="71">
        <f t="shared" si="7"/>
        <v>0</v>
      </c>
      <c r="J18" s="71">
        <f t="shared" si="7"/>
        <v>0</v>
      </c>
      <c r="K18" s="71">
        <f t="shared" si="7"/>
        <v>0</v>
      </c>
      <c r="L18" s="71">
        <f t="shared" si="7"/>
        <v>0</v>
      </c>
      <c r="M18" s="71">
        <f t="shared" si="7"/>
        <v>0</v>
      </c>
      <c r="N18" s="71">
        <f t="shared" si="7"/>
        <v>0</v>
      </c>
      <c r="O18" s="71">
        <f t="shared" si="7"/>
        <v>0</v>
      </c>
      <c r="P18" s="71">
        <f t="shared" si="7"/>
        <v>0</v>
      </c>
      <c r="Q18" s="71">
        <f t="shared" si="7"/>
        <v>0</v>
      </c>
      <c r="R18" s="71">
        <f t="shared" si="7"/>
        <v>0</v>
      </c>
      <c r="S18" s="71">
        <f t="shared" si="7"/>
        <v>0</v>
      </c>
      <c r="T18" s="71">
        <f t="shared" si="7"/>
        <v>0</v>
      </c>
      <c r="U18" s="71">
        <f t="shared" si="7"/>
        <v>0</v>
      </c>
      <c r="V18" s="71">
        <f t="shared" si="7"/>
        <v>0</v>
      </c>
      <c r="W18" s="71">
        <f t="shared" si="7"/>
        <v>0</v>
      </c>
      <c r="X18" s="71">
        <f t="shared" si="7"/>
        <v>0</v>
      </c>
      <c r="Y18" s="71">
        <f t="shared" si="7"/>
        <v>0</v>
      </c>
      <c r="Z18" s="71">
        <f t="shared" si="7"/>
        <v>0</v>
      </c>
      <c r="AA18" s="71">
        <f t="shared" si="7"/>
        <v>0</v>
      </c>
      <c r="AB18" s="71">
        <f t="shared" si="7"/>
        <v>0</v>
      </c>
      <c r="AC18" s="71">
        <f t="shared" si="7"/>
        <v>0</v>
      </c>
      <c r="AD18" s="71">
        <f t="shared" si="7"/>
        <v>0</v>
      </c>
      <c r="AE18" s="71">
        <f t="shared" si="7"/>
        <v>0</v>
      </c>
      <c r="AF18" s="71">
        <f t="shared" si="7"/>
        <v>0</v>
      </c>
      <c r="AG18" s="71">
        <f t="shared" si="7"/>
        <v>0</v>
      </c>
      <c r="AH18" s="71">
        <f t="shared" si="7"/>
        <v>0</v>
      </c>
      <c r="AI18" s="71">
        <f t="shared" si="7"/>
        <v>0</v>
      </c>
      <c r="AJ18" s="71">
        <f t="shared" si="7"/>
        <v>0</v>
      </c>
      <c r="AK18" s="71">
        <f t="shared" si="7"/>
        <v>0</v>
      </c>
      <c r="AL18" s="71">
        <f t="shared" si="7"/>
        <v>0</v>
      </c>
      <c r="AM18" s="71">
        <f t="shared" si="7"/>
        <v>0</v>
      </c>
      <c r="AN18" s="71">
        <f t="shared" si="7"/>
        <v>0</v>
      </c>
      <c r="AO18" s="71">
        <f t="shared" si="7"/>
        <v>0</v>
      </c>
      <c r="AP18" s="71">
        <f t="shared" si="7"/>
        <v>0</v>
      </c>
      <c r="AQ18" s="71">
        <f t="shared" si="7"/>
        <v>0</v>
      </c>
      <c r="AR18" s="71">
        <f t="shared" si="7"/>
        <v>0</v>
      </c>
      <c r="AS18" s="71">
        <f t="shared" si="7"/>
        <v>0</v>
      </c>
      <c r="AT18" s="71">
        <f t="shared" si="7"/>
        <v>0</v>
      </c>
      <c r="AU18" s="71">
        <f t="shared" si="7"/>
        <v>0</v>
      </c>
      <c r="AV18" s="71">
        <f t="shared" si="7"/>
        <v>0</v>
      </c>
      <c r="AW18" s="71">
        <f t="shared" si="7"/>
        <v>0</v>
      </c>
      <c r="AX18" s="71">
        <f t="shared" si="7"/>
        <v>0</v>
      </c>
      <c r="AY18" s="71">
        <f t="shared" si="7"/>
        <v>0</v>
      </c>
      <c r="AZ18" s="71">
        <f t="shared" si="7"/>
        <v>0</v>
      </c>
      <c r="BA18" s="71">
        <f t="shared" si="7"/>
        <v>0</v>
      </c>
      <c r="BB18" s="71">
        <f t="shared" si="7"/>
        <v>0</v>
      </c>
      <c r="BC18" s="71">
        <f t="shared" si="7"/>
        <v>0</v>
      </c>
      <c r="BD18" s="71">
        <f t="shared" si="7"/>
        <v>0</v>
      </c>
      <c r="BE18" s="71">
        <f t="shared" si="7"/>
        <v>0</v>
      </c>
      <c r="BF18" s="71">
        <f t="shared" si="7"/>
        <v>0</v>
      </c>
      <c r="BG18" s="71">
        <f t="shared" si="7"/>
        <v>0</v>
      </c>
    </row>
    <row r="19" spans="1:59" s="13" customFormat="1" ht="12">
      <c r="A19" s="73" t="s">
        <v>91</v>
      </c>
      <c r="B19" s="74">
        <v>20</v>
      </c>
      <c r="C19" s="77" t="s">
        <v>92</v>
      </c>
      <c r="D19" s="73">
        <f>+D20</f>
        <v>70000</v>
      </c>
      <c r="E19" s="73">
        <f t="shared" si="7"/>
        <v>0</v>
      </c>
      <c r="F19" s="73">
        <f t="shared" si="7"/>
        <v>0</v>
      </c>
      <c r="G19" s="73">
        <f t="shared" si="7"/>
        <v>70000</v>
      </c>
      <c r="H19" s="73">
        <f t="shared" si="7"/>
        <v>0</v>
      </c>
      <c r="I19" s="73">
        <f t="shared" si="7"/>
        <v>0</v>
      </c>
      <c r="J19" s="73">
        <f t="shared" si="7"/>
        <v>0</v>
      </c>
      <c r="K19" s="73">
        <f t="shared" si="7"/>
        <v>0</v>
      </c>
      <c r="L19" s="73">
        <f t="shared" si="7"/>
        <v>0</v>
      </c>
      <c r="M19" s="73">
        <f t="shared" si="7"/>
        <v>0</v>
      </c>
      <c r="N19" s="73">
        <f t="shared" si="7"/>
        <v>0</v>
      </c>
      <c r="O19" s="73">
        <f t="shared" si="7"/>
        <v>0</v>
      </c>
      <c r="P19" s="73">
        <f t="shared" si="7"/>
        <v>0</v>
      </c>
      <c r="Q19" s="73">
        <f t="shared" si="7"/>
        <v>0</v>
      </c>
      <c r="R19" s="73">
        <f t="shared" si="7"/>
        <v>0</v>
      </c>
      <c r="S19" s="73">
        <f t="shared" si="7"/>
        <v>0</v>
      </c>
      <c r="T19" s="73">
        <f t="shared" si="7"/>
        <v>0</v>
      </c>
      <c r="U19" s="73">
        <f t="shared" si="7"/>
        <v>0</v>
      </c>
      <c r="V19" s="73">
        <f t="shared" si="7"/>
        <v>0</v>
      </c>
      <c r="W19" s="73">
        <f t="shared" si="7"/>
        <v>0</v>
      </c>
      <c r="X19" s="73">
        <f t="shared" si="7"/>
        <v>0</v>
      </c>
      <c r="Y19" s="73">
        <f t="shared" si="7"/>
        <v>0</v>
      </c>
      <c r="Z19" s="73">
        <f t="shared" si="7"/>
        <v>0</v>
      </c>
      <c r="AA19" s="73">
        <f t="shared" si="7"/>
        <v>0</v>
      </c>
      <c r="AB19" s="73">
        <f t="shared" si="7"/>
        <v>0</v>
      </c>
      <c r="AC19" s="73">
        <f t="shared" si="7"/>
        <v>0</v>
      </c>
      <c r="AD19" s="73">
        <f t="shared" si="7"/>
        <v>0</v>
      </c>
      <c r="AE19" s="73">
        <f t="shared" si="7"/>
        <v>0</v>
      </c>
      <c r="AF19" s="73">
        <f t="shared" si="7"/>
        <v>0</v>
      </c>
      <c r="AG19" s="73">
        <f t="shared" si="7"/>
        <v>0</v>
      </c>
      <c r="AH19" s="73">
        <f t="shared" si="7"/>
        <v>0</v>
      </c>
      <c r="AI19" s="73">
        <f t="shared" si="7"/>
        <v>0</v>
      </c>
      <c r="AJ19" s="73">
        <f t="shared" si="7"/>
        <v>0</v>
      </c>
      <c r="AK19" s="73">
        <f t="shared" si="7"/>
        <v>0</v>
      </c>
      <c r="AL19" s="73">
        <f t="shared" si="7"/>
        <v>0</v>
      </c>
      <c r="AM19" s="73">
        <f t="shared" si="7"/>
        <v>0</v>
      </c>
      <c r="AN19" s="73">
        <f t="shared" si="7"/>
        <v>0</v>
      </c>
      <c r="AO19" s="73">
        <f t="shared" si="7"/>
        <v>0</v>
      </c>
      <c r="AP19" s="73">
        <f t="shared" si="7"/>
        <v>0</v>
      </c>
      <c r="AQ19" s="73">
        <f t="shared" si="7"/>
        <v>0</v>
      </c>
      <c r="AR19" s="73">
        <f t="shared" si="7"/>
        <v>0</v>
      </c>
      <c r="AS19" s="73">
        <f t="shared" si="7"/>
        <v>0</v>
      </c>
      <c r="AT19" s="73">
        <f t="shared" si="7"/>
        <v>0</v>
      </c>
      <c r="AU19" s="73">
        <f t="shared" si="7"/>
        <v>0</v>
      </c>
      <c r="AV19" s="73">
        <f t="shared" si="7"/>
        <v>0</v>
      </c>
      <c r="AW19" s="73">
        <f t="shared" si="7"/>
        <v>0</v>
      </c>
      <c r="AX19" s="73">
        <f t="shared" si="7"/>
        <v>0</v>
      </c>
      <c r="AY19" s="73">
        <f t="shared" si="7"/>
        <v>0</v>
      </c>
      <c r="AZ19" s="73">
        <f t="shared" si="7"/>
        <v>0</v>
      </c>
      <c r="BA19" s="73">
        <f t="shared" si="7"/>
        <v>0</v>
      </c>
      <c r="BB19" s="73">
        <f t="shared" si="7"/>
        <v>0</v>
      </c>
      <c r="BC19" s="73">
        <f t="shared" si="7"/>
        <v>0</v>
      </c>
      <c r="BD19" s="73">
        <f t="shared" si="7"/>
        <v>0</v>
      </c>
      <c r="BE19" s="73">
        <f t="shared" si="7"/>
        <v>0</v>
      </c>
      <c r="BF19" s="73">
        <f t="shared" si="7"/>
        <v>0</v>
      </c>
      <c r="BG19" s="73">
        <f t="shared" si="7"/>
        <v>0</v>
      </c>
    </row>
    <row r="20" spans="1:59" s="13" customFormat="1" ht="11.25">
      <c r="A20" s="65" t="s">
        <v>93</v>
      </c>
      <c r="B20" s="66">
        <v>20</v>
      </c>
      <c r="C20" s="78" t="s">
        <v>94</v>
      </c>
      <c r="D20" s="65">
        <f>+'[2]Informe_Fondane'!$D$20</f>
        <v>70000</v>
      </c>
      <c r="E20" s="65">
        <f aca="true" t="shared" si="8" ref="E20:BG20">SUM(E21:E22)</f>
        <v>0</v>
      </c>
      <c r="F20" s="65">
        <f t="shared" si="8"/>
        <v>0</v>
      </c>
      <c r="G20" s="65">
        <f>+'[2]Informe_Fondane'!$G$20</f>
        <v>70000</v>
      </c>
      <c r="H20" s="65">
        <f t="shared" si="8"/>
        <v>0</v>
      </c>
      <c r="I20" s="65">
        <f t="shared" si="8"/>
        <v>0</v>
      </c>
      <c r="J20" s="65">
        <f t="shared" si="8"/>
        <v>0</v>
      </c>
      <c r="K20" s="65">
        <f t="shared" si="8"/>
        <v>0</v>
      </c>
      <c r="L20" s="65">
        <f t="shared" si="8"/>
        <v>0</v>
      </c>
      <c r="M20" s="65">
        <f t="shared" si="8"/>
        <v>0</v>
      </c>
      <c r="N20" s="65">
        <f t="shared" si="8"/>
        <v>0</v>
      </c>
      <c r="O20" s="65">
        <f t="shared" si="8"/>
        <v>0</v>
      </c>
      <c r="P20" s="65">
        <f t="shared" si="8"/>
        <v>0</v>
      </c>
      <c r="Q20" s="65">
        <f t="shared" si="8"/>
        <v>0</v>
      </c>
      <c r="R20" s="65">
        <f t="shared" si="8"/>
        <v>0</v>
      </c>
      <c r="S20" s="65">
        <f t="shared" si="8"/>
        <v>0</v>
      </c>
      <c r="T20" s="65">
        <f t="shared" si="8"/>
        <v>0</v>
      </c>
      <c r="U20" s="65">
        <f t="shared" si="8"/>
        <v>0</v>
      </c>
      <c r="V20" s="65">
        <f t="shared" si="8"/>
        <v>0</v>
      </c>
      <c r="W20" s="65">
        <f t="shared" si="8"/>
        <v>0</v>
      </c>
      <c r="X20" s="65">
        <f t="shared" si="8"/>
        <v>0</v>
      </c>
      <c r="Y20" s="65">
        <f t="shared" si="8"/>
        <v>0</v>
      </c>
      <c r="Z20" s="65">
        <f t="shared" si="8"/>
        <v>0</v>
      </c>
      <c r="AA20" s="65">
        <f t="shared" si="8"/>
        <v>0</v>
      </c>
      <c r="AB20" s="65">
        <f t="shared" si="8"/>
        <v>0</v>
      </c>
      <c r="AC20" s="65">
        <f t="shared" si="8"/>
        <v>0</v>
      </c>
      <c r="AD20" s="65">
        <f t="shared" si="8"/>
        <v>0</v>
      </c>
      <c r="AE20" s="65">
        <f t="shared" si="8"/>
        <v>0</v>
      </c>
      <c r="AF20" s="65">
        <f t="shared" si="8"/>
        <v>0</v>
      </c>
      <c r="AG20" s="65">
        <f t="shared" si="8"/>
        <v>0</v>
      </c>
      <c r="AH20" s="65">
        <f t="shared" si="8"/>
        <v>0</v>
      </c>
      <c r="AI20" s="65">
        <f t="shared" si="8"/>
        <v>0</v>
      </c>
      <c r="AJ20" s="65">
        <f t="shared" si="8"/>
        <v>0</v>
      </c>
      <c r="AK20" s="65">
        <f t="shared" si="8"/>
        <v>0</v>
      </c>
      <c r="AL20" s="65">
        <f t="shared" si="8"/>
        <v>0</v>
      </c>
      <c r="AM20" s="65">
        <f t="shared" si="8"/>
        <v>0</v>
      </c>
      <c r="AN20" s="65">
        <f t="shared" si="8"/>
        <v>0</v>
      </c>
      <c r="AO20" s="65">
        <f t="shared" si="8"/>
        <v>0</v>
      </c>
      <c r="AP20" s="65">
        <f t="shared" si="8"/>
        <v>0</v>
      </c>
      <c r="AQ20" s="65">
        <f t="shared" si="8"/>
        <v>0</v>
      </c>
      <c r="AR20" s="65">
        <f t="shared" si="8"/>
        <v>0</v>
      </c>
      <c r="AS20" s="65">
        <f t="shared" si="8"/>
        <v>0</v>
      </c>
      <c r="AT20" s="65">
        <f t="shared" si="8"/>
        <v>0</v>
      </c>
      <c r="AU20" s="65">
        <f t="shared" si="8"/>
        <v>0</v>
      </c>
      <c r="AV20" s="65">
        <f t="shared" si="8"/>
        <v>0</v>
      </c>
      <c r="AW20" s="65">
        <f t="shared" si="8"/>
        <v>0</v>
      </c>
      <c r="AX20" s="65">
        <f t="shared" si="8"/>
        <v>0</v>
      </c>
      <c r="AY20" s="65">
        <f t="shared" si="8"/>
        <v>0</v>
      </c>
      <c r="AZ20" s="65">
        <f t="shared" si="8"/>
        <v>0</v>
      </c>
      <c r="BA20" s="65">
        <f t="shared" si="8"/>
        <v>0</v>
      </c>
      <c r="BB20" s="65">
        <f t="shared" si="8"/>
        <v>0</v>
      </c>
      <c r="BC20" s="65">
        <f t="shared" si="8"/>
        <v>0</v>
      </c>
      <c r="BD20" s="65">
        <f t="shared" si="8"/>
        <v>0</v>
      </c>
      <c r="BE20" s="65">
        <f t="shared" si="8"/>
        <v>0</v>
      </c>
      <c r="BF20" s="65">
        <f t="shared" si="8"/>
        <v>0</v>
      </c>
      <c r="BG20" s="65">
        <f t="shared" si="8"/>
        <v>0</v>
      </c>
    </row>
    <row r="21" spans="1:59" s="13" customFormat="1" ht="15" customHeight="1" hidden="1">
      <c r="A21" s="79" t="s">
        <v>95</v>
      </c>
      <c r="B21" s="80">
        <v>20</v>
      </c>
      <c r="C21" s="81" t="s">
        <v>96</v>
      </c>
      <c r="D21" s="79"/>
      <c r="E21" s="79">
        <f>+'[2]Informe_Fondane'!E21</f>
        <v>0</v>
      </c>
      <c r="F21" s="79">
        <f>+'[2]Informe_Fondane'!F21</f>
        <v>0</v>
      </c>
      <c r="G21" s="79">
        <f>+D21+E21-F21</f>
        <v>0</v>
      </c>
      <c r="H21" s="79">
        <f>+'[2]Informe_Fondane'!H21</f>
        <v>0</v>
      </c>
      <c r="I21" s="79">
        <f>+'[2]Informe_Fondane'!I21</f>
        <v>0</v>
      </c>
      <c r="J21" s="79">
        <f>+'[2]Informe_Fondane'!J21</f>
        <v>0</v>
      </c>
      <c r="K21" s="79">
        <f>+'[2]Informe_Fondane'!K21</f>
        <v>0</v>
      </c>
      <c r="L21" s="79">
        <f>+'[2]Informe_Fondane'!L21</f>
        <v>0</v>
      </c>
      <c r="M21" s="79">
        <f>+'[2]Informe_Fondane'!M21</f>
        <v>0</v>
      </c>
      <c r="N21" s="79">
        <f>+'[2]Informe_Fondane'!N21</f>
        <v>0</v>
      </c>
      <c r="O21" s="79">
        <f>+'[2]Informe_Fondane'!O21</f>
        <v>0</v>
      </c>
      <c r="P21" s="79">
        <f>+'[2]Informe_Fondane'!P21</f>
        <v>0</v>
      </c>
      <c r="Q21" s="79">
        <f>+'[2]Informe_Fondane'!Q21</f>
        <v>0</v>
      </c>
      <c r="R21" s="79">
        <f>+'[2]Informe_Fondane'!R21</f>
        <v>0</v>
      </c>
      <c r="S21" s="79">
        <f>+'[2]Informe_Fondane'!S21</f>
        <v>0</v>
      </c>
      <c r="T21" s="79">
        <f>SUM(H21:S21)</f>
        <v>0</v>
      </c>
      <c r="U21" s="79">
        <f>+'[2]Informe_Fondane'!U21</f>
        <v>0</v>
      </c>
      <c r="V21" s="79">
        <f>+'[2]Informe_Fondane'!V21</f>
        <v>0</v>
      </c>
      <c r="W21" s="79">
        <f>+'[2]Informe_Fondane'!W21</f>
        <v>0</v>
      </c>
      <c r="X21" s="79">
        <f>+'[2]Informe_Fondane'!X21</f>
        <v>0</v>
      </c>
      <c r="Y21" s="79">
        <f>+'[2]Informe_Fondane'!Y21</f>
        <v>0</v>
      </c>
      <c r="Z21" s="79">
        <f>+'[2]Informe_Fondane'!Z21</f>
        <v>0</v>
      </c>
      <c r="AA21" s="79">
        <f>+'[2]Informe_Fondane'!AA21</f>
        <v>0</v>
      </c>
      <c r="AB21" s="79">
        <f>+'[2]Informe_Fondane'!AB21</f>
        <v>0</v>
      </c>
      <c r="AC21" s="79">
        <f>+'[2]Informe_Fondane'!AC21</f>
        <v>0</v>
      </c>
      <c r="AD21" s="79">
        <f>+'[2]Informe_Fondane'!AD21</f>
        <v>0</v>
      </c>
      <c r="AE21" s="79">
        <f>+'[2]Informe_Fondane'!AE21</f>
        <v>0</v>
      </c>
      <c r="AF21" s="79">
        <f>+'[2]Informe_Fondane'!AF21</f>
        <v>0</v>
      </c>
      <c r="AG21" s="79">
        <f>SUM(U21:AF21)</f>
        <v>0</v>
      </c>
      <c r="AH21" s="79">
        <f>+'[2]Informe_Fondane'!AH21</f>
        <v>0</v>
      </c>
      <c r="AI21" s="79">
        <f>+'[2]Informe_Fondane'!AI21</f>
        <v>0</v>
      </c>
      <c r="AJ21" s="79">
        <f>+'[2]Informe_Fondane'!AJ21</f>
        <v>0</v>
      </c>
      <c r="AK21" s="79">
        <f>+'[2]Informe_Fondane'!AK21</f>
        <v>0</v>
      </c>
      <c r="AL21" s="79">
        <f>+'[2]Informe_Fondane'!AL21</f>
        <v>0</v>
      </c>
      <c r="AM21" s="79">
        <f>+'[2]Informe_Fondane'!AM21</f>
        <v>0</v>
      </c>
      <c r="AN21" s="79">
        <f>+'[2]Informe_Fondane'!AN21</f>
        <v>0</v>
      </c>
      <c r="AO21" s="79">
        <f>+'[2]Informe_Fondane'!AO21</f>
        <v>0</v>
      </c>
      <c r="AP21" s="79">
        <f>+'[2]Informe_Fondane'!AP21</f>
        <v>0</v>
      </c>
      <c r="AQ21" s="79">
        <f>+'[2]Informe_Fondane'!AQ21</f>
        <v>0</v>
      </c>
      <c r="AR21" s="79">
        <f>+'[2]Informe_Fondane'!AR21</f>
        <v>0</v>
      </c>
      <c r="AS21" s="79">
        <f>+'[2]Informe_Fondane'!AS21</f>
        <v>0</v>
      </c>
      <c r="AT21" s="79">
        <f>SUM(AH21:AS21)</f>
        <v>0</v>
      </c>
      <c r="AU21" s="79">
        <f>+'[2]Informe_Fondane'!AU21</f>
        <v>0</v>
      </c>
      <c r="AV21" s="79">
        <f>+'[2]Informe_Fondane'!AV21</f>
        <v>0</v>
      </c>
      <c r="AW21" s="79">
        <f>+'[2]Informe_Fondane'!AW21</f>
        <v>0</v>
      </c>
      <c r="AX21" s="79">
        <f>+'[2]Informe_Fondane'!AX21</f>
        <v>0</v>
      </c>
      <c r="AY21" s="79">
        <f>+'[2]Informe_Fondane'!AY21</f>
        <v>0</v>
      </c>
      <c r="AZ21" s="79">
        <f>+'[2]Informe_Fondane'!AZ21</f>
        <v>0</v>
      </c>
      <c r="BA21" s="79">
        <f>+'[2]Informe_Fondane'!BA21</f>
        <v>0</v>
      </c>
      <c r="BB21" s="79">
        <f>+'[2]Informe_Fondane'!BB21</f>
        <v>0</v>
      </c>
      <c r="BC21" s="79">
        <f>+'[2]Informe_Fondane'!BC21</f>
        <v>0</v>
      </c>
      <c r="BD21" s="79">
        <f>+'[2]Informe_Fondane'!BD21</f>
        <v>0</v>
      </c>
      <c r="BE21" s="79">
        <f>+'[2]Informe_Fondane'!BE21</f>
        <v>0</v>
      </c>
      <c r="BF21" s="79">
        <f>+'[2]Informe_Fondane'!BF21</f>
        <v>0</v>
      </c>
      <c r="BG21" s="79">
        <f>SUM(AU21:BF21)</f>
        <v>0</v>
      </c>
    </row>
    <row r="22" spans="1:61" s="14" customFormat="1" ht="15" customHeight="1" hidden="1">
      <c r="A22" s="17" t="s">
        <v>97</v>
      </c>
      <c r="B22" s="18">
        <v>20</v>
      </c>
      <c r="C22" s="82" t="s">
        <v>75</v>
      </c>
      <c r="D22" s="17">
        <v>0</v>
      </c>
      <c r="E22" s="79">
        <f>+'[2]Informe_Fondane'!E22</f>
        <v>0</v>
      </c>
      <c r="F22" s="79">
        <f>+'[2]Informe_Fondane'!F22</f>
        <v>0</v>
      </c>
      <c r="G22" s="79">
        <f>+D22+E22-F22</f>
        <v>0</v>
      </c>
      <c r="H22" s="79">
        <f>+'[2]Informe_Fondane'!H22</f>
        <v>0</v>
      </c>
      <c r="I22" s="79">
        <f>+'[2]Informe_Fondane'!I22</f>
        <v>0</v>
      </c>
      <c r="J22" s="79">
        <f>+'[2]Informe_Fondane'!J22</f>
        <v>0</v>
      </c>
      <c r="K22" s="79">
        <f>+'[2]Informe_Fondane'!K22</f>
        <v>0</v>
      </c>
      <c r="L22" s="79">
        <f>+'[2]Informe_Fondane'!L22</f>
        <v>0</v>
      </c>
      <c r="M22" s="79">
        <f>+'[2]Informe_Fondane'!M22</f>
        <v>0</v>
      </c>
      <c r="N22" s="79">
        <f>+'[2]Informe_Fondane'!N22</f>
        <v>0</v>
      </c>
      <c r="O22" s="79">
        <f>+'[2]Informe_Fondane'!O22</f>
        <v>0</v>
      </c>
      <c r="P22" s="79">
        <f>+'[2]Informe_Fondane'!P22</f>
        <v>0</v>
      </c>
      <c r="Q22" s="79">
        <f>+'[2]Informe_Fondane'!Q22</f>
        <v>0</v>
      </c>
      <c r="R22" s="79">
        <f>+'[2]Informe_Fondane'!R22</f>
        <v>0</v>
      </c>
      <c r="S22" s="79">
        <f>+'[2]Informe_Fondane'!S22</f>
        <v>0</v>
      </c>
      <c r="T22" s="79">
        <f>SUM(H22:S22)</f>
        <v>0</v>
      </c>
      <c r="U22" s="79">
        <f>+'[2]Informe_Fondane'!U22</f>
        <v>0</v>
      </c>
      <c r="V22" s="79">
        <f>+'[2]Informe_Fondane'!V22</f>
        <v>0</v>
      </c>
      <c r="W22" s="79">
        <f>+'[2]Informe_Fondane'!W22</f>
        <v>0</v>
      </c>
      <c r="X22" s="79">
        <f>+'[2]Informe_Fondane'!X22</f>
        <v>0</v>
      </c>
      <c r="Y22" s="79">
        <f>+'[2]Informe_Fondane'!Y22</f>
        <v>0</v>
      </c>
      <c r="Z22" s="79">
        <f>+'[2]Informe_Fondane'!Z22</f>
        <v>0</v>
      </c>
      <c r="AA22" s="79">
        <f>+'[2]Informe_Fondane'!AA22</f>
        <v>0</v>
      </c>
      <c r="AB22" s="79">
        <f>+'[2]Informe_Fondane'!AB22</f>
        <v>0</v>
      </c>
      <c r="AC22" s="79">
        <f>+'[2]Informe_Fondane'!AC22</f>
        <v>0</v>
      </c>
      <c r="AD22" s="79">
        <f>+'[2]Informe_Fondane'!AD22</f>
        <v>0</v>
      </c>
      <c r="AE22" s="79">
        <f>+'[2]Informe_Fondane'!AE22</f>
        <v>0</v>
      </c>
      <c r="AF22" s="79">
        <f>+'[2]Informe_Fondane'!AF22</f>
        <v>0</v>
      </c>
      <c r="AG22" s="79">
        <f>SUM(U22:AF22)</f>
        <v>0</v>
      </c>
      <c r="AH22" s="79">
        <f>+'[2]Informe_Fondane'!AH22</f>
        <v>0</v>
      </c>
      <c r="AI22" s="79">
        <f>+'[2]Informe_Fondane'!AI22</f>
        <v>0</v>
      </c>
      <c r="AJ22" s="79">
        <f>+'[2]Informe_Fondane'!AJ22</f>
        <v>0</v>
      </c>
      <c r="AK22" s="79">
        <f>+'[2]Informe_Fondane'!AK22</f>
        <v>0</v>
      </c>
      <c r="AL22" s="79">
        <f>+'[2]Informe_Fondane'!AL22</f>
        <v>0</v>
      </c>
      <c r="AM22" s="79">
        <f>+'[2]Informe_Fondane'!AM22</f>
        <v>0</v>
      </c>
      <c r="AN22" s="79">
        <f>+'[2]Informe_Fondane'!AN22</f>
        <v>0</v>
      </c>
      <c r="AO22" s="79">
        <f>+'[2]Informe_Fondane'!AO22</f>
        <v>0</v>
      </c>
      <c r="AP22" s="79">
        <f>+'[2]Informe_Fondane'!AP22</f>
        <v>0</v>
      </c>
      <c r="AQ22" s="79">
        <f>+'[2]Informe_Fondane'!AQ22</f>
        <v>0</v>
      </c>
      <c r="AR22" s="79">
        <f>+'[2]Informe_Fondane'!AR22</f>
        <v>0</v>
      </c>
      <c r="AS22" s="79">
        <f>+'[2]Informe_Fondane'!AS22</f>
        <v>0</v>
      </c>
      <c r="AT22" s="79">
        <f>SUM(AH22:AS22)</f>
        <v>0</v>
      </c>
      <c r="AU22" s="79">
        <f>+'[2]Informe_Fondane'!AU22</f>
        <v>0</v>
      </c>
      <c r="AV22" s="79">
        <f>+'[2]Informe_Fondane'!AV22</f>
        <v>0</v>
      </c>
      <c r="AW22" s="79">
        <f>+'[2]Informe_Fondane'!AW22</f>
        <v>0</v>
      </c>
      <c r="AX22" s="79">
        <f>+'[2]Informe_Fondane'!AX22</f>
        <v>0</v>
      </c>
      <c r="AY22" s="79">
        <f>+'[2]Informe_Fondane'!AY22</f>
        <v>0</v>
      </c>
      <c r="AZ22" s="79">
        <f>+'[2]Informe_Fondane'!AZ22</f>
        <v>0</v>
      </c>
      <c r="BA22" s="79">
        <f>+'[2]Informe_Fondane'!BA22</f>
        <v>0</v>
      </c>
      <c r="BB22" s="79">
        <f>+'[2]Informe_Fondane'!BB22</f>
        <v>0</v>
      </c>
      <c r="BC22" s="79">
        <f>+'[2]Informe_Fondane'!BC22</f>
        <v>0</v>
      </c>
      <c r="BD22" s="79">
        <f>+'[2]Informe_Fondane'!BD22</f>
        <v>0</v>
      </c>
      <c r="BE22" s="79">
        <f>+'[2]Informe_Fondane'!BE22</f>
        <v>0</v>
      </c>
      <c r="BF22" s="79">
        <f>+'[2]Informe_Fondane'!BF22</f>
        <v>0</v>
      </c>
      <c r="BG22" s="79">
        <f>SUM(AU22:BF22)</f>
        <v>0</v>
      </c>
      <c r="BH22" s="13"/>
      <c r="BI22" s="13"/>
    </row>
    <row r="23" spans="1:59" s="13" customFormat="1" ht="25.5">
      <c r="A23" s="71" t="s">
        <v>98</v>
      </c>
      <c r="B23" s="72"/>
      <c r="C23" s="71" t="s">
        <v>99</v>
      </c>
      <c r="D23" s="71">
        <f>+D24+D29</f>
        <v>441000</v>
      </c>
      <c r="E23" s="71">
        <f aca="true" t="shared" si="9" ref="E23:BG23">+E24+E29</f>
        <v>15000</v>
      </c>
      <c r="F23" s="71">
        <f t="shared" si="9"/>
        <v>15000</v>
      </c>
      <c r="G23" s="71">
        <f t="shared" si="9"/>
        <v>441000</v>
      </c>
      <c r="H23" s="71">
        <f t="shared" si="9"/>
        <v>0</v>
      </c>
      <c r="I23" s="71">
        <f t="shared" si="9"/>
        <v>15000</v>
      </c>
      <c r="J23" s="71">
        <f t="shared" si="9"/>
        <v>0</v>
      </c>
      <c r="K23" s="71">
        <f t="shared" si="9"/>
        <v>0</v>
      </c>
      <c r="L23" s="71">
        <f t="shared" si="9"/>
        <v>0</v>
      </c>
      <c r="M23" s="71">
        <f t="shared" si="9"/>
        <v>0</v>
      </c>
      <c r="N23" s="71">
        <f t="shared" si="9"/>
        <v>0</v>
      </c>
      <c r="O23" s="71">
        <f t="shared" si="9"/>
        <v>0</v>
      </c>
      <c r="P23" s="71">
        <f t="shared" si="9"/>
        <v>0</v>
      </c>
      <c r="Q23" s="71">
        <f t="shared" si="9"/>
        <v>0</v>
      </c>
      <c r="R23" s="71">
        <f t="shared" si="9"/>
        <v>0</v>
      </c>
      <c r="S23" s="71">
        <f t="shared" si="9"/>
        <v>0</v>
      </c>
      <c r="T23" s="71">
        <f t="shared" si="9"/>
        <v>15000</v>
      </c>
      <c r="U23" s="71">
        <f t="shared" si="9"/>
        <v>0</v>
      </c>
      <c r="V23" s="71">
        <f t="shared" si="9"/>
        <v>12468.676</v>
      </c>
      <c r="W23" s="71">
        <f t="shared" si="9"/>
        <v>0</v>
      </c>
      <c r="X23" s="71">
        <f t="shared" si="9"/>
        <v>0</v>
      </c>
      <c r="Y23" s="71">
        <f t="shared" si="9"/>
        <v>0</v>
      </c>
      <c r="Z23" s="71">
        <f t="shared" si="9"/>
        <v>0</v>
      </c>
      <c r="AA23" s="71">
        <f t="shared" si="9"/>
        <v>0</v>
      </c>
      <c r="AB23" s="71">
        <f t="shared" si="9"/>
        <v>0</v>
      </c>
      <c r="AC23" s="71">
        <f t="shared" si="9"/>
        <v>0</v>
      </c>
      <c r="AD23" s="71">
        <f t="shared" si="9"/>
        <v>0</v>
      </c>
      <c r="AE23" s="71">
        <f t="shared" si="9"/>
        <v>0</v>
      </c>
      <c r="AF23" s="71">
        <f t="shared" si="9"/>
        <v>0</v>
      </c>
      <c r="AG23" s="71">
        <f t="shared" si="9"/>
        <v>12468.676</v>
      </c>
      <c r="AH23" s="71">
        <f t="shared" si="9"/>
        <v>0</v>
      </c>
      <c r="AI23" s="71">
        <f t="shared" si="9"/>
        <v>12468.676</v>
      </c>
      <c r="AJ23" s="71">
        <f t="shared" si="9"/>
        <v>0</v>
      </c>
      <c r="AK23" s="71">
        <f t="shared" si="9"/>
        <v>0</v>
      </c>
      <c r="AL23" s="71">
        <f t="shared" si="9"/>
        <v>0</v>
      </c>
      <c r="AM23" s="71">
        <f t="shared" si="9"/>
        <v>0</v>
      </c>
      <c r="AN23" s="71">
        <f t="shared" si="9"/>
        <v>0</v>
      </c>
      <c r="AO23" s="71">
        <f t="shared" si="9"/>
        <v>0</v>
      </c>
      <c r="AP23" s="71">
        <f t="shared" si="9"/>
        <v>0</v>
      </c>
      <c r="AQ23" s="71">
        <f t="shared" si="9"/>
        <v>0</v>
      </c>
      <c r="AR23" s="71">
        <f t="shared" si="9"/>
        <v>0</v>
      </c>
      <c r="AS23" s="71">
        <f t="shared" si="9"/>
        <v>0</v>
      </c>
      <c r="AT23" s="71">
        <f t="shared" si="9"/>
        <v>12468.676</v>
      </c>
      <c r="AU23" s="71">
        <f t="shared" si="9"/>
        <v>0</v>
      </c>
      <c r="AV23" s="71">
        <f t="shared" si="9"/>
        <v>12468.676</v>
      </c>
      <c r="AW23" s="71">
        <f t="shared" si="9"/>
        <v>0</v>
      </c>
      <c r="AX23" s="71">
        <f t="shared" si="9"/>
        <v>0</v>
      </c>
      <c r="AY23" s="71">
        <f t="shared" si="9"/>
        <v>0</v>
      </c>
      <c r="AZ23" s="71">
        <f t="shared" si="9"/>
        <v>0</v>
      </c>
      <c r="BA23" s="71">
        <f t="shared" si="9"/>
        <v>0</v>
      </c>
      <c r="BB23" s="71">
        <f t="shared" si="9"/>
        <v>0</v>
      </c>
      <c r="BC23" s="71">
        <f t="shared" si="9"/>
        <v>0</v>
      </c>
      <c r="BD23" s="71">
        <f t="shared" si="9"/>
        <v>0</v>
      </c>
      <c r="BE23" s="71">
        <f t="shared" si="9"/>
        <v>0</v>
      </c>
      <c r="BF23" s="71">
        <f t="shared" si="9"/>
        <v>0</v>
      </c>
      <c r="BG23" s="71">
        <f t="shared" si="9"/>
        <v>12468.676</v>
      </c>
    </row>
    <row r="24" spans="1:61" s="11" customFormat="1" ht="12.75">
      <c r="A24" s="73" t="s">
        <v>100</v>
      </c>
      <c r="B24" s="74"/>
      <c r="C24" s="77" t="s">
        <v>101</v>
      </c>
      <c r="D24" s="73">
        <f>+D25</f>
        <v>220000</v>
      </c>
      <c r="E24" s="73">
        <f aca="true" t="shared" si="10" ref="E24:BG24">+E25</f>
        <v>15000</v>
      </c>
      <c r="F24" s="73">
        <f t="shared" si="10"/>
        <v>15000</v>
      </c>
      <c r="G24" s="73">
        <f t="shared" si="10"/>
        <v>220000</v>
      </c>
      <c r="H24" s="73">
        <f t="shared" si="10"/>
        <v>0</v>
      </c>
      <c r="I24" s="73">
        <f t="shared" si="10"/>
        <v>15000</v>
      </c>
      <c r="J24" s="73">
        <f t="shared" si="10"/>
        <v>0</v>
      </c>
      <c r="K24" s="73">
        <f t="shared" si="10"/>
        <v>0</v>
      </c>
      <c r="L24" s="73">
        <f t="shared" si="10"/>
        <v>0</v>
      </c>
      <c r="M24" s="73">
        <f t="shared" si="10"/>
        <v>0</v>
      </c>
      <c r="N24" s="73">
        <f t="shared" si="10"/>
        <v>0</v>
      </c>
      <c r="O24" s="73">
        <f t="shared" si="10"/>
        <v>0</v>
      </c>
      <c r="P24" s="73">
        <f t="shared" si="10"/>
        <v>0</v>
      </c>
      <c r="Q24" s="73">
        <f t="shared" si="10"/>
        <v>0</v>
      </c>
      <c r="R24" s="73">
        <f t="shared" si="10"/>
        <v>0</v>
      </c>
      <c r="S24" s="73">
        <f t="shared" si="10"/>
        <v>0</v>
      </c>
      <c r="T24" s="73">
        <f t="shared" si="10"/>
        <v>15000</v>
      </c>
      <c r="U24" s="73">
        <f t="shared" si="10"/>
        <v>0</v>
      </c>
      <c r="V24" s="73">
        <f t="shared" si="10"/>
        <v>12468.676</v>
      </c>
      <c r="W24" s="73">
        <f t="shared" si="10"/>
        <v>0</v>
      </c>
      <c r="X24" s="73">
        <f t="shared" si="10"/>
        <v>0</v>
      </c>
      <c r="Y24" s="73">
        <f t="shared" si="10"/>
        <v>0</v>
      </c>
      <c r="Z24" s="73">
        <f t="shared" si="10"/>
        <v>0</v>
      </c>
      <c r="AA24" s="73">
        <f t="shared" si="10"/>
        <v>0</v>
      </c>
      <c r="AB24" s="73">
        <f t="shared" si="10"/>
        <v>0</v>
      </c>
      <c r="AC24" s="73">
        <f t="shared" si="10"/>
        <v>0</v>
      </c>
      <c r="AD24" s="73">
        <f t="shared" si="10"/>
        <v>0</v>
      </c>
      <c r="AE24" s="73">
        <f t="shared" si="10"/>
        <v>0</v>
      </c>
      <c r="AF24" s="73">
        <f t="shared" si="10"/>
        <v>0</v>
      </c>
      <c r="AG24" s="73">
        <f t="shared" si="10"/>
        <v>12468.676</v>
      </c>
      <c r="AH24" s="73">
        <f t="shared" si="10"/>
        <v>0</v>
      </c>
      <c r="AI24" s="73">
        <f t="shared" si="10"/>
        <v>12468.676</v>
      </c>
      <c r="AJ24" s="73">
        <f t="shared" si="10"/>
        <v>0</v>
      </c>
      <c r="AK24" s="73">
        <f t="shared" si="10"/>
        <v>0</v>
      </c>
      <c r="AL24" s="73">
        <f t="shared" si="10"/>
        <v>0</v>
      </c>
      <c r="AM24" s="73">
        <f t="shared" si="10"/>
        <v>0</v>
      </c>
      <c r="AN24" s="73">
        <f t="shared" si="10"/>
        <v>0</v>
      </c>
      <c r="AO24" s="73">
        <f t="shared" si="10"/>
        <v>0</v>
      </c>
      <c r="AP24" s="73">
        <f t="shared" si="10"/>
        <v>0</v>
      </c>
      <c r="AQ24" s="73">
        <f t="shared" si="10"/>
        <v>0</v>
      </c>
      <c r="AR24" s="73">
        <f t="shared" si="10"/>
        <v>0</v>
      </c>
      <c r="AS24" s="73">
        <f t="shared" si="10"/>
        <v>0</v>
      </c>
      <c r="AT24" s="73">
        <f t="shared" si="10"/>
        <v>12468.676</v>
      </c>
      <c r="AU24" s="73">
        <f t="shared" si="10"/>
        <v>0</v>
      </c>
      <c r="AV24" s="73">
        <f t="shared" si="10"/>
        <v>12468.676</v>
      </c>
      <c r="AW24" s="73">
        <f t="shared" si="10"/>
        <v>0</v>
      </c>
      <c r="AX24" s="73">
        <f t="shared" si="10"/>
        <v>0</v>
      </c>
      <c r="AY24" s="73">
        <f t="shared" si="10"/>
        <v>0</v>
      </c>
      <c r="AZ24" s="73">
        <f t="shared" si="10"/>
        <v>0</v>
      </c>
      <c r="BA24" s="73">
        <f t="shared" si="10"/>
        <v>0</v>
      </c>
      <c r="BB24" s="73">
        <f t="shared" si="10"/>
        <v>0</v>
      </c>
      <c r="BC24" s="73">
        <f t="shared" si="10"/>
        <v>0</v>
      </c>
      <c r="BD24" s="73">
        <f t="shared" si="10"/>
        <v>0</v>
      </c>
      <c r="BE24" s="73">
        <f t="shared" si="10"/>
        <v>0</v>
      </c>
      <c r="BF24" s="73">
        <f t="shared" si="10"/>
        <v>0</v>
      </c>
      <c r="BG24" s="73">
        <f t="shared" si="10"/>
        <v>12468.676</v>
      </c>
      <c r="BH24" s="13"/>
      <c r="BI24" s="13"/>
    </row>
    <row r="25" spans="1:61" s="14" customFormat="1" ht="11.25">
      <c r="A25" s="65" t="s">
        <v>102</v>
      </c>
      <c r="B25" s="66"/>
      <c r="C25" s="78" t="s">
        <v>103</v>
      </c>
      <c r="D25" s="65">
        <f>SUM(D26:D28)</f>
        <v>220000</v>
      </c>
      <c r="E25" s="65">
        <f aca="true" t="shared" si="11" ref="E25:BG25">SUM(E26:E28)</f>
        <v>15000</v>
      </c>
      <c r="F25" s="65">
        <f t="shared" si="11"/>
        <v>15000</v>
      </c>
      <c r="G25" s="65">
        <f t="shared" si="11"/>
        <v>220000</v>
      </c>
      <c r="H25" s="65">
        <f t="shared" si="11"/>
        <v>0</v>
      </c>
      <c r="I25" s="65">
        <f t="shared" si="11"/>
        <v>15000</v>
      </c>
      <c r="J25" s="65">
        <f t="shared" si="11"/>
        <v>0</v>
      </c>
      <c r="K25" s="65">
        <f t="shared" si="11"/>
        <v>0</v>
      </c>
      <c r="L25" s="65">
        <f t="shared" si="11"/>
        <v>0</v>
      </c>
      <c r="M25" s="65">
        <f t="shared" si="11"/>
        <v>0</v>
      </c>
      <c r="N25" s="65">
        <f t="shared" si="11"/>
        <v>0</v>
      </c>
      <c r="O25" s="65">
        <f t="shared" si="11"/>
        <v>0</v>
      </c>
      <c r="P25" s="65">
        <f t="shared" si="11"/>
        <v>0</v>
      </c>
      <c r="Q25" s="65">
        <f t="shared" si="11"/>
        <v>0</v>
      </c>
      <c r="R25" s="65">
        <f t="shared" si="11"/>
        <v>0</v>
      </c>
      <c r="S25" s="65">
        <f t="shared" si="11"/>
        <v>0</v>
      </c>
      <c r="T25" s="65">
        <f t="shared" si="11"/>
        <v>15000</v>
      </c>
      <c r="U25" s="65">
        <f t="shared" si="11"/>
        <v>0</v>
      </c>
      <c r="V25" s="65">
        <f t="shared" si="11"/>
        <v>12468.676</v>
      </c>
      <c r="W25" s="65">
        <f t="shared" si="11"/>
        <v>0</v>
      </c>
      <c r="X25" s="65">
        <f t="shared" si="11"/>
        <v>0</v>
      </c>
      <c r="Y25" s="65">
        <f t="shared" si="11"/>
        <v>0</v>
      </c>
      <c r="Z25" s="65">
        <f t="shared" si="11"/>
        <v>0</v>
      </c>
      <c r="AA25" s="65">
        <f t="shared" si="11"/>
        <v>0</v>
      </c>
      <c r="AB25" s="65">
        <f t="shared" si="11"/>
        <v>0</v>
      </c>
      <c r="AC25" s="65">
        <f t="shared" si="11"/>
        <v>0</v>
      </c>
      <c r="AD25" s="65">
        <f t="shared" si="11"/>
        <v>0</v>
      </c>
      <c r="AE25" s="65">
        <f t="shared" si="11"/>
        <v>0</v>
      </c>
      <c r="AF25" s="65">
        <f t="shared" si="11"/>
        <v>0</v>
      </c>
      <c r="AG25" s="65">
        <f t="shared" si="11"/>
        <v>12468.676</v>
      </c>
      <c r="AH25" s="65">
        <f t="shared" si="11"/>
        <v>0</v>
      </c>
      <c r="AI25" s="65">
        <f t="shared" si="11"/>
        <v>12468.676</v>
      </c>
      <c r="AJ25" s="65">
        <f t="shared" si="11"/>
        <v>0</v>
      </c>
      <c r="AK25" s="65">
        <f t="shared" si="11"/>
        <v>0</v>
      </c>
      <c r="AL25" s="65">
        <f t="shared" si="11"/>
        <v>0</v>
      </c>
      <c r="AM25" s="65">
        <f t="shared" si="11"/>
        <v>0</v>
      </c>
      <c r="AN25" s="65">
        <f t="shared" si="11"/>
        <v>0</v>
      </c>
      <c r="AO25" s="65">
        <f t="shared" si="11"/>
        <v>0</v>
      </c>
      <c r="AP25" s="65">
        <f t="shared" si="11"/>
        <v>0</v>
      </c>
      <c r="AQ25" s="65">
        <f t="shared" si="11"/>
        <v>0</v>
      </c>
      <c r="AR25" s="65">
        <f t="shared" si="11"/>
        <v>0</v>
      </c>
      <c r="AS25" s="65">
        <f t="shared" si="11"/>
        <v>0</v>
      </c>
      <c r="AT25" s="65">
        <f t="shared" si="11"/>
        <v>12468.676</v>
      </c>
      <c r="AU25" s="65">
        <f t="shared" si="11"/>
        <v>0</v>
      </c>
      <c r="AV25" s="65">
        <f t="shared" si="11"/>
        <v>12468.676</v>
      </c>
      <c r="AW25" s="65">
        <f t="shared" si="11"/>
        <v>0</v>
      </c>
      <c r="AX25" s="65">
        <f t="shared" si="11"/>
        <v>0</v>
      </c>
      <c r="AY25" s="65">
        <f t="shared" si="11"/>
        <v>0</v>
      </c>
      <c r="AZ25" s="65">
        <f t="shared" si="11"/>
        <v>0</v>
      </c>
      <c r="BA25" s="65">
        <f t="shared" si="11"/>
        <v>0</v>
      </c>
      <c r="BB25" s="65">
        <f t="shared" si="11"/>
        <v>0</v>
      </c>
      <c r="BC25" s="65">
        <f t="shared" si="11"/>
        <v>0</v>
      </c>
      <c r="BD25" s="65">
        <f t="shared" si="11"/>
        <v>0</v>
      </c>
      <c r="BE25" s="65">
        <f t="shared" si="11"/>
        <v>0</v>
      </c>
      <c r="BF25" s="65">
        <f t="shared" si="11"/>
        <v>0</v>
      </c>
      <c r="BG25" s="65">
        <f t="shared" si="11"/>
        <v>12468.676</v>
      </c>
      <c r="BH25" s="13"/>
      <c r="BI25" s="13"/>
    </row>
    <row r="26" spans="1:59" s="13" customFormat="1" ht="11.25">
      <c r="A26" s="15" t="s">
        <v>104</v>
      </c>
      <c r="B26" s="16">
        <v>20</v>
      </c>
      <c r="C26" s="83" t="s">
        <v>105</v>
      </c>
      <c r="D26" s="15">
        <v>220000</v>
      </c>
      <c r="E26" s="79">
        <f>+'[2]Informe_Fondane'!E26</f>
        <v>0</v>
      </c>
      <c r="F26" s="79">
        <f>+'[2]Informe_Fondane'!F26</f>
        <v>15000</v>
      </c>
      <c r="G26" s="79">
        <f>+D26+E26-F26</f>
        <v>205000</v>
      </c>
      <c r="H26" s="79">
        <f>+'[2]Informe_Fondane'!H26</f>
        <v>0</v>
      </c>
      <c r="I26" s="79">
        <f>+'[2]Informe_Fondane'!I26</f>
        <v>0</v>
      </c>
      <c r="J26" s="79">
        <f>+'[2]Informe_Fondane'!J26</f>
        <v>0</v>
      </c>
      <c r="K26" s="79">
        <f>+'[2]Informe_Fondane'!K26</f>
        <v>0</v>
      </c>
      <c r="L26" s="79">
        <f>+'[2]Informe_Fondane'!L26</f>
        <v>0</v>
      </c>
      <c r="M26" s="79">
        <f>+'[2]Informe_Fondane'!M26</f>
        <v>0</v>
      </c>
      <c r="N26" s="79">
        <f>+'[2]Informe_Fondane'!N26</f>
        <v>0</v>
      </c>
      <c r="O26" s="79">
        <f>+'[2]Informe_Fondane'!O26</f>
        <v>0</v>
      </c>
      <c r="P26" s="79">
        <f>+'[2]Informe_Fondane'!P26</f>
        <v>0</v>
      </c>
      <c r="Q26" s="79">
        <f>+'[2]Informe_Fondane'!Q26</f>
        <v>0</v>
      </c>
      <c r="R26" s="79">
        <f>+'[2]Informe_Fondane'!R26</f>
        <v>0</v>
      </c>
      <c r="S26" s="79">
        <f>+'[2]Informe_Fondane'!S26</f>
        <v>0</v>
      </c>
      <c r="T26" s="79">
        <f>SUM(H26:S26)</f>
        <v>0</v>
      </c>
      <c r="U26" s="79">
        <f>+'[2]Informe_Fondane'!U26</f>
        <v>0</v>
      </c>
      <c r="V26" s="79">
        <f>+'[2]Informe_Fondane'!V26</f>
        <v>0</v>
      </c>
      <c r="W26" s="79">
        <f>+'[2]Informe_Fondane'!W26</f>
        <v>0</v>
      </c>
      <c r="X26" s="79">
        <f>+'[2]Informe_Fondane'!X26</f>
        <v>0</v>
      </c>
      <c r="Y26" s="79">
        <f>+'[2]Informe_Fondane'!Y26</f>
        <v>0</v>
      </c>
      <c r="Z26" s="79">
        <f>+'[2]Informe_Fondane'!Z26</f>
        <v>0</v>
      </c>
      <c r="AA26" s="79">
        <f>+'[2]Informe_Fondane'!AA26</f>
        <v>0</v>
      </c>
      <c r="AB26" s="79">
        <f>+'[2]Informe_Fondane'!AB26</f>
        <v>0</v>
      </c>
      <c r="AC26" s="79">
        <f>+'[2]Informe_Fondane'!AC26</f>
        <v>0</v>
      </c>
      <c r="AD26" s="79">
        <f>+'[2]Informe_Fondane'!AD26</f>
        <v>0</v>
      </c>
      <c r="AE26" s="79">
        <f>+'[2]Informe_Fondane'!AE26</f>
        <v>0</v>
      </c>
      <c r="AF26" s="79">
        <f>+'[2]Informe_Fondane'!AF26</f>
        <v>0</v>
      </c>
      <c r="AG26" s="79">
        <f>SUM(U26:AF26)</f>
        <v>0</v>
      </c>
      <c r="AH26" s="79">
        <f>+'[2]Informe_Fondane'!AH26</f>
        <v>0</v>
      </c>
      <c r="AI26" s="79">
        <f>+'[2]Informe_Fondane'!AI26</f>
        <v>0</v>
      </c>
      <c r="AJ26" s="79">
        <f>+'[2]Informe_Fondane'!AJ26</f>
        <v>0</v>
      </c>
      <c r="AK26" s="79">
        <f>+'[2]Informe_Fondane'!AK26</f>
        <v>0</v>
      </c>
      <c r="AL26" s="79">
        <f>+'[2]Informe_Fondane'!AL26</f>
        <v>0</v>
      </c>
      <c r="AM26" s="79">
        <f>+'[2]Informe_Fondane'!AM26</f>
        <v>0</v>
      </c>
      <c r="AN26" s="79">
        <f>+'[2]Informe_Fondane'!AN26</f>
        <v>0</v>
      </c>
      <c r="AO26" s="79">
        <f>+'[2]Informe_Fondane'!AO26</f>
        <v>0</v>
      </c>
      <c r="AP26" s="79">
        <f>+'[2]Informe_Fondane'!AP26</f>
        <v>0</v>
      </c>
      <c r="AQ26" s="79">
        <f>+'[2]Informe_Fondane'!AQ26</f>
        <v>0</v>
      </c>
      <c r="AR26" s="79">
        <f>+'[2]Informe_Fondane'!AR26</f>
        <v>0</v>
      </c>
      <c r="AS26" s="79">
        <f>+'[2]Informe_Fondane'!AS26</f>
        <v>0</v>
      </c>
      <c r="AT26" s="79">
        <f>SUM(AH26:AS26)</f>
        <v>0</v>
      </c>
      <c r="AU26" s="79">
        <f>+'[2]Informe_Fondane'!AU26</f>
        <v>0</v>
      </c>
      <c r="AV26" s="79">
        <f>+'[2]Informe_Fondane'!AV26</f>
        <v>0</v>
      </c>
      <c r="AW26" s="79">
        <f>+'[2]Informe_Fondane'!AW26</f>
        <v>0</v>
      </c>
      <c r="AX26" s="79">
        <f>+'[2]Informe_Fondane'!AX26</f>
        <v>0</v>
      </c>
      <c r="AY26" s="79">
        <f>+'[2]Informe_Fondane'!AY26</f>
        <v>0</v>
      </c>
      <c r="AZ26" s="79">
        <f>+'[2]Informe_Fondane'!AZ26</f>
        <v>0</v>
      </c>
      <c r="BA26" s="79">
        <f>+'[2]Informe_Fondane'!BA26</f>
        <v>0</v>
      </c>
      <c r="BB26" s="79">
        <f>+'[2]Informe_Fondane'!BB26</f>
        <v>0</v>
      </c>
      <c r="BC26" s="79">
        <f>+'[2]Informe_Fondane'!BC26</f>
        <v>0</v>
      </c>
      <c r="BD26" s="79">
        <f>+'[2]Informe_Fondane'!BD26</f>
        <v>0</v>
      </c>
      <c r="BE26" s="79">
        <f>+'[2]Informe_Fondane'!BE26</f>
        <v>0</v>
      </c>
      <c r="BF26" s="79">
        <f>+'[2]Informe_Fondane'!BF26</f>
        <v>0</v>
      </c>
      <c r="BG26" s="79">
        <f>SUM(AU26:BF26)</f>
        <v>0</v>
      </c>
    </row>
    <row r="27" spans="1:59" s="13" customFormat="1" ht="11.25">
      <c r="A27" s="17" t="s">
        <v>106</v>
      </c>
      <c r="B27" s="18">
        <v>20</v>
      </c>
      <c r="C27" s="82" t="s">
        <v>107</v>
      </c>
      <c r="D27" s="17"/>
      <c r="E27" s="79">
        <f>+'[2]Informe_Fondane'!E27</f>
        <v>15000</v>
      </c>
      <c r="F27" s="79">
        <f>+'[2]Informe_Fondane'!F27</f>
        <v>0</v>
      </c>
      <c r="G27" s="79">
        <f>+D27+E27-F27</f>
        <v>15000</v>
      </c>
      <c r="H27" s="79">
        <f>+'[2]Informe_Fondane'!H27</f>
        <v>0</v>
      </c>
      <c r="I27" s="79">
        <f>+'[2]Informe_Fondane'!I27</f>
        <v>15000</v>
      </c>
      <c r="J27" s="79">
        <f>+'[2]Informe_Fondane'!J27</f>
        <v>0</v>
      </c>
      <c r="K27" s="79">
        <f>+'[2]Informe_Fondane'!K27</f>
        <v>0</v>
      </c>
      <c r="L27" s="79">
        <f>+'[2]Informe_Fondane'!L27</f>
        <v>0</v>
      </c>
      <c r="M27" s="79">
        <f>+'[2]Informe_Fondane'!M27</f>
        <v>0</v>
      </c>
      <c r="N27" s="79">
        <f>+'[2]Informe_Fondane'!N27</f>
        <v>0</v>
      </c>
      <c r="O27" s="79">
        <f>+'[2]Informe_Fondane'!O27</f>
        <v>0</v>
      </c>
      <c r="P27" s="79">
        <f>+'[2]Informe_Fondane'!P27</f>
        <v>0</v>
      </c>
      <c r="Q27" s="79">
        <f>+'[2]Informe_Fondane'!Q27</f>
        <v>0</v>
      </c>
      <c r="R27" s="79">
        <f>+'[2]Informe_Fondane'!R27</f>
        <v>0</v>
      </c>
      <c r="S27" s="79">
        <f>+'[2]Informe_Fondane'!S27</f>
        <v>0</v>
      </c>
      <c r="T27" s="79">
        <f>SUM(H27:S27)</f>
        <v>15000</v>
      </c>
      <c r="U27" s="79">
        <f>+'[2]Informe_Fondane'!U27</f>
        <v>0</v>
      </c>
      <c r="V27" s="79">
        <f>+'[2]Informe_Fondane'!V27</f>
        <v>12468.676</v>
      </c>
      <c r="W27" s="79">
        <f>+'[2]Informe_Fondane'!W27</f>
        <v>0</v>
      </c>
      <c r="X27" s="79">
        <f>+'[2]Informe_Fondane'!X27</f>
        <v>0</v>
      </c>
      <c r="Y27" s="79">
        <f>+'[2]Informe_Fondane'!Y27</f>
        <v>0</v>
      </c>
      <c r="Z27" s="79">
        <f>+'[2]Informe_Fondane'!Z27</f>
        <v>0</v>
      </c>
      <c r="AA27" s="79">
        <f>+'[2]Informe_Fondane'!AA27</f>
        <v>0</v>
      </c>
      <c r="AB27" s="79">
        <f>+'[2]Informe_Fondane'!AB27</f>
        <v>0</v>
      </c>
      <c r="AC27" s="79">
        <f>+'[2]Informe_Fondane'!AC27</f>
        <v>0</v>
      </c>
      <c r="AD27" s="79">
        <f>+'[2]Informe_Fondane'!AD27</f>
        <v>0</v>
      </c>
      <c r="AE27" s="79">
        <f>+'[2]Informe_Fondane'!AE27</f>
        <v>0</v>
      </c>
      <c r="AF27" s="79">
        <f>+'[2]Informe_Fondane'!AF27</f>
        <v>0</v>
      </c>
      <c r="AG27" s="79">
        <f>SUM(U27:AF27)</f>
        <v>12468.676</v>
      </c>
      <c r="AH27" s="79">
        <f>+'[2]Informe_Fondane'!AH27</f>
        <v>0</v>
      </c>
      <c r="AI27" s="79">
        <f>+'[2]Informe_Fondane'!AI27</f>
        <v>12468.676</v>
      </c>
      <c r="AJ27" s="79">
        <f>+'[2]Informe_Fondane'!AJ27</f>
        <v>0</v>
      </c>
      <c r="AK27" s="79">
        <f>+'[2]Informe_Fondane'!AK27</f>
        <v>0</v>
      </c>
      <c r="AL27" s="79">
        <f>+'[2]Informe_Fondane'!AL27</f>
        <v>0</v>
      </c>
      <c r="AM27" s="79">
        <f>+'[2]Informe_Fondane'!AM27</f>
        <v>0</v>
      </c>
      <c r="AN27" s="79">
        <f>+'[2]Informe_Fondane'!AN27</f>
        <v>0</v>
      </c>
      <c r="AO27" s="79">
        <f>+'[2]Informe_Fondane'!AO27</f>
        <v>0</v>
      </c>
      <c r="AP27" s="79">
        <f>+'[2]Informe_Fondane'!AP27</f>
        <v>0</v>
      </c>
      <c r="AQ27" s="79">
        <f>+'[2]Informe_Fondane'!AQ27</f>
        <v>0</v>
      </c>
      <c r="AR27" s="79">
        <f>+'[2]Informe_Fondane'!AR27</f>
        <v>0</v>
      </c>
      <c r="AS27" s="79">
        <f>+'[2]Informe_Fondane'!AS27</f>
        <v>0</v>
      </c>
      <c r="AT27" s="79">
        <f>SUM(AH27:AS27)</f>
        <v>12468.676</v>
      </c>
      <c r="AU27" s="79">
        <f>+'[2]Informe_Fondane'!AU27</f>
        <v>0</v>
      </c>
      <c r="AV27" s="79">
        <f>+'[2]Informe_Fondane'!AV27</f>
        <v>12468.676</v>
      </c>
      <c r="AW27" s="79">
        <f>+'[2]Informe_Fondane'!AW27</f>
        <v>0</v>
      </c>
      <c r="AX27" s="79">
        <f>+'[2]Informe_Fondane'!AX27</f>
        <v>0</v>
      </c>
      <c r="AY27" s="79">
        <f>+'[2]Informe_Fondane'!AY27</f>
        <v>0</v>
      </c>
      <c r="AZ27" s="79">
        <f>+'[2]Informe_Fondane'!AZ27</f>
        <v>0</v>
      </c>
      <c r="BA27" s="79">
        <f>+'[2]Informe_Fondane'!BA27</f>
        <v>0</v>
      </c>
      <c r="BB27" s="79">
        <f>+'[2]Informe_Fondane'!BB27</f>
        <v>0</v>
      </c>
      <c r="BC27" s="79">
        <f>+'[2]Informe_Fondane'!BC27</f>
        <v>0</v>
      </c>
      <c r="BD27" s="79">
        <f>+'[2]Informe_Fondane'!BD27</f>
        <v>0</v>
      </c>
      <c r="BE27" s="79">
        <f>+'[2]Informe_Fondane'!BE27</f>
        <v>0</v>
      </c>
      <c r="BF27" s="79">
        <f>+'[2]Informe_Fondane'!BF27</f>
        <v>0</v>
      </c>
      <c r="BG27" s="79">
        <f>SUM(AU27:BF27)</f>
        <v>12468.676</v>
      </c>
    </row>
    <row r="28" spans="1:61" s="14" customFormat="1" ht="9" customHeight="1" hidden="1">
      <c r="A28" s="93" t="s">
        <v>108</v>
      </c>
      <c r="B28" s="94">
        <v>20</v>
      </c>
      <c r="C28" s="95" t="s">
        <v>109</v>
      </c>
      <c r="D28" s="93"/>
      <c r="E28" s="79">
        <f>+'[1]Informe_Fondane'!E26</f>
        <v>0</v>
      </c>
      <c r="F28" s="79">
        <f>+'[1]Informe_Fondane'!F26</f>
        <v>0</v>
      </c>
      <c r="G28" s="79">
        <f>+D28+E28-F28</f>
        <v>0</v>
      </c>
      <c r="H28" s="79">
        <f>+'[1]Informe_Fondane'!H26</f>
        <v>0</v>
      </c>
      <c r="I28" s="79">
        <f>+'[1]Informe_Fondane'!I26</f>
        <v>0</v>
      </c>
      <c r="J28" s="79">
        <f>+'[1]Informe_Fondane'!J26</f>
        <v>0</v>
      </c>
      <c r="K28" s="79">
        <f>+'[1]Informe_Fondane'!K26</f>
        <v>0</v>
      </c>
      <c r="L28" s="79">
        <f>+'[1]Informe_Fondane'!L26</f>
        <v>0</v>
      </c>
      <c r="M28" s="79">
        <f>+'[1]Informe_Fondane'!M26</f>
        <v>0</v>
      </c>
      <c r="N28" s="79">
        <f>+'[1]Informe_Fondane'!N26</f>
        <v>0</v>
      </c>
      <c r="O28" s="79">
        <f>+'[1]Informe_Fondane'!O26</f>
        <v>0</v>
      </c>
      <c r="P28" s="79">
        <f>+'[1]Informe_Fondane'!P26</f>
        <v>0</v>
      </c>
      <c r="Q28" s="79">
        <f>+'[1]Informe_Fondane'!Q26</f>
        <v>0</v>
      </c>
      <c r="R28" s="79">
        <f>+'[1]Informe_Fondane'!R26</f>
        <v>0</v>
      </c>
      <c r="S28" s="79">
        <f>+'[1]Informe_Fondane'!S26</f>
        <v>0</v>
      </c>
      <c r="T28" s="79">
        <f>SUM(H28:S28)</f>
        <v>0</v>
      </c>
      <c r="U28" s="79">
        <f>+'[1]Informe_Fondane'!U26</f>
        <v>0</v>
      </c>
      <c r="V28" s="79">
        <f>+'[1]Informe_Fondane'!V26</f>
        <v>0</v>
      </c>
      <c r="W28" s="79">
        <f>+'[1]Informe_Fondane'!W26</f>
        <v>0</v>
      </c>
      <c r="X28" s="79">
        <f>+'[1]Informe_Fondane'!X26</f>
        <v>0</v>
      </c>
      <c r="Y28" s="79">
        <f>+'[1]Informe_Fondane'!Y26</f>
        <v>0</v>
      </c>
      <c r="Z28" s="79">
        <f>+'[1]Informe_Fondane'!Z26</f>
        <v>0</v>
      </c>
      <c r="AA28" s="79">
        <f>+'[1]Informe_Fondane'!AA26</f>
        <v>0</v>
      </c>
      <c r="AB28" s="79">
        <f>+'[1]Informe_Fondane'!AB26</f>
        <v>0</v>
      </c>
      <c r="AC28" s="79">
        <f>+'[1]Informe_Fondane'!AC26</f>
        <v>0</v>
      </c>
      <c r="AD28" s="79">
        <f>+'[1]Informe_Fondane'!AD26</f>
        <v>0</v>
      </c>
      <c r="AE28" s="79">
        <f>+'[1]Informe_Fondane'!AE26</f>
        <v>0</v>
      </c>
      <c r="AF28" s="79">
        <f>+'[1]Informe_Fondane'!AF26</f>
        <v>0</v>
      </c>
      <c r="AG28" s="79">
        <f>SUM(U28:AF28)</f>
        <v>0</v>
      </c>
      <c r="AH28" s="79">
        <f>+'[1]Informe_Fondane'!AH26</f>
        <v>0</v>
      </c>
      <c r="AI28" s="79">
        <f>+'[1]Informe_Fondane'!AI26</f>
        <v>0</v>
      </c>
      <c r="AJ28" s="79">
        <f>+'[1]Informe_Fondane'!AJ26</f>
        <v>0</v>
      </c>
      <c r="AK28" s="79">
        <f>+'[1]Informe_Fondane'!AK26</f>
        <v>0</v>
      </c>
      <c r="AL28" s="79">
        <f>+'[1]Informe_Fondane'!AL26</f>
        <v>0</v>
      </c>
      <c r="AM28" s="79">
        <f>+'[1]Informe_Fondane'!AM26</f>
        <v>0</v>
      </c>
      <c r="AN28" s="79">
        <f>+'[1]Informe_Fondane'!AN26</f>
        <v>0</v>
      </c>
      <c r="AO28" s="79">
        <f>+'[1]Informe_Fondane'!AO26</f>
        <v>0</v>
      </c>
      <c r="AP28" s="79">
        <f>+'[1]Informe_Fondane'!AP26</f>
        <v>0</v>
      </c>
      <c r="AQ28" s="79">
        <f>+'[1]Informe_Fondane'!AQ26</f>
        <v>0</v>
      </c>
      <c r="AR28" s="79">
        <f>+'[1]Informe_Fondane'!AR26</f>
        <v>0</v>
      </c>
      <c r="AS28" s="79">
        <f>+'[1]Informe_Fondane'!AS26</f>
        <v>0</v>
      </c>
      <c r="AT28" s="75">
        <f>SUM(AH28:AS28)</f>
        <v>0</v>
      </c>
      <c r="AU28" s="79">
        <f>+'[1]Informe_Fondane'!AU26</f>
        <v>0</v>
      </c>
      <c r="AV28" s="79">
        <f>+'[1]Informe_Fondane'!AV26</f>
        <v>0</v>
      </c>
      <c r="AW28" s="79">
        <f>+'[1]Informe_Fondane'!AW26</f>
        <v>0</v>
      </c>
      <c r="AX28" s="79">
        <f>+'[1]Informe_Fondane'!AX26</f>
        <v>0</v>
      </c>
      <c r="AY28" s="79">
        <f>+'[1]Informe_Fondane'!AY26</f>
        <v>0</v>
      </c>
      <c r="AZ28" s="79">
        <f>+'[1]Informe_Fondane'!AZ26</f>
        <v>0</v>
      </c>
      <c r="BA28" s="79">
        <f>+'[1]Informe_Fondane'!BA26</f>
        <v>0</v>
      </c>
      <c r="BB28" s="79">
        <f>+'[1]Informe_Fondane'!BB26</f>
        <v>0</v>
      </c>
      <c r="BC28" s="79">
        <f>+'[1]Informe_Fondane'!BC26</f>
        <v>0</v>
      </c>
      <c r="BD28" s="79">
        <f>+'[1]Informe_Fondane'!BD26</f>
        <v>0</v>
      </c>
      <c r="BE28" s="79">
        <f>+'[1]Informe_Fondane'!BE26</f>
        <v>0</v>
      </c>
      <c r="BF28" s="79">
        <f>+'[1]Informe_Fondane'!BF26</f>
        <v>0</v>
      </c>
      <c r="BG28" s="79">
        <f>SUM(AU28:BF28)</f>
        <v>0</v>
      </c>
      <c r="BH28" s="13"/>
      <c r="BI28" s="13"/>
    </row>
    <row r="29" spans="1:59" s="13" customFormat="1" ht="12">
      <c r="A29" s="73" t="s">
        <v>110</v>
      </c>
      <c r="B29" s="74">
        <v>20</v>
      </c>
      <c r="C29" s="77" t="s">
        <v>111</v>
      </c>
      <c r="D29" s="73">
        <f>+D30</f>
        <v>221000</v>
      </c>
      <c r="E29" s="73">
        <f aca="true" t="shared" si="12" ref="E29:BG29">+E30</f>
        <v>0</v>
      </c>
      <c r="F29" s="73">
        <f t="shared" si="12"/>
        <v>0</v>
      </c>
      <c r="G29" s="73">
        <f t="shared" si="12"/>
        <v>221000</v>
      </c>
      <c r="H29" s="73">
        <f t="shared" si="12"/>
        <v>0</v>
      </c>
      <c r="I29" s="73">
        <f t="shared" si="12"/>
        <v>0</v>
      </c>
      <c r="J29" s="73">
        <f t="shared" si="12"/>
        <v>0</v>
      </c>
      <c r="K29" s="73">
        <f t="shared" si="12"/>
        <v>0</v>
      </c>
      <c r="L29" s="73">
        <f t="shared" si="12"/>
        <v>0</v>
      </c>
      <c r="M29" s="73">
        <f t="shared" si="12"/>
        <v>0</v>
      </c>
      <c r="N29" s="73">
        <f t="shared" si="12"/>
        <v>0</v>
      </c>
      <c r="O29" s="73">
        <f t="shared" si="12"/>
        <v>0</v>
      </c>
      <c r="P29" s="73">
        <f t="shared" si="12"/>
        <v>0</v>
      </c>
      <c r="Q29" s="73">
        <f t="shared" si="12"/>
        <v>0</v>
      </c>
      <c r="R29" s="73">
        <f t="shared" si="12"/>
        <v>0</v>
      </c>
      <c r="S29" s="73">
        <f t="shared" si="12"/>
        <v>0</v>
      </c>
      <c r="T29" s="73">
        <f t="shared" si="12"/>
        <v>0</v>
      </c>
      <c r="U29" s="73">
        <f t="shared" si="12"/>
        <v>0</v>
      </c>
      <c r="V29" s="73">
        <f t="shared" si="12"/>
        <v>0</v>
      </c>
      <c r="W29" s="73">
        <f t="shared" si="12"/>
        <v>0</v>
      </c>
      <c r="X29" s="73">
        <f t="shared" si="12"/>
        <v>0</v>
      </c>
      <c r="Y29" s="73">
        <f t="shared" si="12"/>
        <v>0</v>
      </c>
      <c r="Z29" s="73">
        <f t="shared" si="12"/>
        <v>0</v>
      </c>
      <c r="AA29" s="73">
        <f t="shared" si="12"/>
        <v>0</v>
      </c>
      <c r="AB29" s="73">
        <f t="shared" si="12"/>
        <v>0</v>
      </c>
      <c r="AC29" s="73">
        <f t="shared" si="12"/>
        <v>0</v>
      </c>
      <c r="AD29" s="73">
        <f t="shared" si="12"/>
        <v>0</v>
      </c>
      <c r="AE29" s="73">
        <f t="shared" si="12"/>
        <v>0</v>
      </c>
      <c r="AF29" s="73">
        <f t="shared" si="12"/>
        <v>0</v>
      </c>
      <c r="AG29" s="73">
        <f t="shared" si="12"/>
        <v>0</v>
      </c>
      <c r="AH29" s="73">
        <f t="shared" si="12"/>
        <v>0</v>
      </c>
      <c r="AI29" s="73">
        <f t="shared" si="12"/>
        <v>0</v>
      </c>
      <c r="AJ29" s="73">
        <f t="shared" si="12"/>
        <v>0</v>
      </c>
      <c r="AK29" s="73">
        <f t="shared" si="12"/>
        <v>0</v>
      </c>
      <c r="AL29" s="73">
        <f t="shared" si="12"/>
        <v>0</v>
      </c>
      <c r="AM29" s="73">
        <f t="shared" si="12"/>
        <v>0</v>
      </c>
      <c r="AN29" s="73">
        <f t="shared" si="12"/>
        <v>0</v>
      </c>
      <c r="AO29" s="73">
        <f t="shared" si="12"/>
        <v>0</v>
      </c>
      <c r="AP29" s="73">
        <f t="shared" si="12"/>
        <v>0</v>
      </c>
      <c r="AQ29" s="73">
        <f t="shared" si="12"/>
        <v>0</v>
      </c>
      <c r="AR29" s="73">
        <f t="shared" si="12"/>
        <v>0</v>
      </c>
      <c r="AS29" s="73">
        <f t="shared" si="12"/>
        <v>0</v>
      </c>
      <c r="AT29" s="73">
        <f t="shared" si="12"/>
        <v>0</v>
      </c>
      <c r="AU29" s="73">
        <f t="shared" si="12"/>
        <v>0</v>
      </c>
      <c r="AV29" s="73">
        <f t="shared" si="12"/>
        <v>0</v>
      </c>
      <c r="AW29" s="73">
        <f t="shared" si="12"/>
        <v>0</v>
      </c>
      <c r="AX29" s="73">
        <f t="shared" si="12"/>
        <v>0</v>
      </c>
      <c r="AY29" s="73">
        <f t="shared" si="12"/>
        <v>0</v>
      </c>
      <c r="AZ29" s="73">
        <f t="shared" si="12"/>
        <v>0</v>
      </c>
      <c r="BA29" s="73">
        <f t="shared" si="12"/>
        <v>0</v>
      </c>
      <c r="BB29" s="73">
        <f t="shared" si="12"/>
        <v>0</v>
      </c>
      <c r="BC29" s="73">
        <f t="shared" si="12"/>
        <v>0</v>
      </c>
      <c r="BD29" s="73">
        <f t="shared" si="12"/>
        <v>0</v>
      </c>
      <c r="BE29" s="73">
        <f t="shared" si="12"/>
        <v>0</v>
      </c>
      <c r="BF29" s="73">
        <f t="shared" si="12"/>
        <v>0</v>
      </c>
      <c r="BG29" s="73">
        <f t="shared" si="12"/>
        <v>0</v>
      </c>
    </row>
    <row r="30" spans="1:61" s="14" customFormat="1" ht="14.25" customHeight="1">
      <c r="A30" s="60" t="s">
        <v>112</v>
      </c>
      <c r="B30" s="84">
        <v>20</v>
      </c>
      <c r="C30" s="85" t="s">
        <v>113</v>
      </c>
      <c r="D30" s="60">
        <v>221000</v>
      </c>
      <c r="E30" s="79">
        <f>+'[2]Informe_Fondane'!E30</f>
        <v>0</v>
      </c>
      <c r="F30" s="79">
        <f>+'[2]Informe_Fondane'!F30</f>
        <v>0</v>
      </c>
      <c r="G30" s="79">
        <f>+D30+E30-F30</f>
        <v>221000</v>
      </c>
      <c r="H30" s="79">
        <f>+'[2]Informe_Fondane'!H30</f>
        <v>0</v>
      </c>
      <c r="I30" s="79">
        <f>+'[2]Informe_Fondane'!I30</f>
        <v>0</v>
      </c>
      <c r="J30" s="79">
        <f>+'[2]Informe_Fondane'!J30</f>
        <v>0</v>
      </c>
      <c r="K30" s="79">
        <f>+'[2]Informe_Fondane'!K30</f>
        <v>0</v>
      </c>
      <c r="L30" s="79">
        <f>+'[2]Informe_Fondane'!L30</f>
        <v>0</v>
      </c>
      <c r="M30" s="79">
        <f>+'[2]Informe_Fondane'!M30</f>
        <v>0</v>
      </c>
      <c r="N30" s="79">
        <f>+'[2]Informe_Fondane'!N30</f>
        <v>0</v>
      </c>
      <c r="O30" s="79">
        <f>+'[2]Informe_Fondane'!O30</f>
        <v>0</v>
      </c>
      <c r="P30" s="79">
        <f>+'[2]Informe_Fondane'!P30</f>
        <v>0</v>
      </c>
      <c r="Q30" s="79">
        <f>+'[2]Informe_Fondane'!Q30</f>
        <v>0</v>
      </c>
      <c r="R30" s="79">
        <f>+'[2]Informe_Fondane'!R30</f>
        <v>0</v>
      </c>
      <c r="S30" s="79">
        <f>+'[2]Informe_Fondane'!S30</f>
        <v>0</v>
      </c>
      <c r="T30" s="79">
        <f>SUM(H30:S30)</f>
        <v>0</v>
      </c>
      <c r="U30" s="79">
        <f>+'[2]Informe_Fondane'!U30</f>
        <v>0</v>
      </c>
      <c r="V30" s="79">
        <f>+'[2]Informe_Fondane'!V30</f>
        <v>0</v>
      </c>
      <c r="W30" s="79">
        <f>+'[2]Informe_Fondane'!W30</f>
        <v>0</v>
      </c>
      <c r="X30" s="79">
        <f>+'[2]Informe_Fondane'!X30</f>
        <v>0</v>
      </c>
      <c r="Y30" s="79">
        <f>+'[2]Informe_Fondane'!Y30</f>
        <v>0</v>
      </c>
      <c r="Z30" s="79">
        <f>+'[2]Informe_Fondane'!Z30</f>
        <v>0</v>
      </c>
      <c r="AA30" s="79">
        <f>+'[2]Informe_Fondane'!AA30</f>
        <v>0</v>
      </c>
      <c r="AB30" s="79">
        <f>+'[2]Informe_Fondane'!AB30</f>
        <v>0</v>
      </c>
      <c r="AC30" s="79">
        <f>+'[2]Informe_Fondane'!AC30</f>
        <v>0</v>
      </c>
      <c r="AD30" s="79">
        <f>+'[2]Informe_Fondane'!AD30</f>
        <v>0</v>
      </c>
      <c r="AE30" s="79">
        <f>+'[2]Informe_Fondane'!AE30</f>
        <v>0</v>
      </c>
      <c r="AF30" s="79">
        <f>+'[2]Informe_Fondane'!AF30</f>
        <v>0</v>
      </c>
      <c r="AG30" s="79">
        <f>SUM(U30:AF30)</f>
        <v>0</v>
      </c>
      <c r="AH30" s="79">
        <f>+'[2]Informe_Fondane'!AH30</f>
        <v>0</v>
      </c>
      <c r="AI30" s="79">
        <f>+'[2]Informe_Fondane'!AI30</f>
        <v>0</v>
      </c>
      <c r="AJ30" s="79">
        <f>+'[2]Informe_Fondane'!AJ30</f>
        <v>0</v>
      </c>
      <c r="AK30" s="79">
        <f>+'[2]Informe_Fondane'!AK30</f>
        <v>0</v>
      </c>
      <c r="AL30" s="79">
        <f>+'[2]Informe_Fondane'!AL30</f>
        <v>0</v>
      </c>
      <c r="AM30" s="79">
        <f>+'[2]Informe_Fondane'!AM30</f>
        <v>0</v>
      </c>
      <c r="AN30" s="79">
        <f>+'[2]Informe_Fondane'!AN30</f>
        <v>0</v>
      </c>
      <c r="AO30" s="79">
        <f>+'[2]Informe_Fondane'!AO30</f>
        <v>0</v>
      </c>
      <c r="AP30" s="79">
        <f>+'[2]Informe_Fondane'!AP30</f>
        <v>0</v>
      </c>
      <c r="AQ30" s="79">
        <f>+'[2]Informe_Fondane'!AQ30</f>
        <v>0</v>
      </c>
      <c r="AR30" s="79">
        <f>+'[2]Informe_Fondane'!AR30</f>
        <v>0</v>
      </c>
      <c r="AS30" s="79">
        <f>+'[2]Informe_Fondane'!AS30</f>
        <v>0</v>
      </c>
      <c r="AT30" s="79">
        <f>SUM(AH30:AS30)</f>
        <v>0</v>
      </c>
      <c r="AU30" s="79">
        <f>+'[2]Informe_Fondane'!AU30</f>
        <v>0</v>
      </c>
      <c r="AV30" s="79">
        <f>+'[2]Informe_Fondane'!AV30</f>
        <v>0</v>
      </c>
      <c r="AW30" s="79">
        <f>+'[2]Informe_Fondane'!AW30</f>
        <v>0</v>
      </c>
      <c r="AX30" s="79">
        <f>+'[2]Informe_Fondane'!AX30</f>
        <v>0</v>
      </c>
      <c r="AY30" s="79">
        <f>+'[2]Informe_Fondane'!AY30</f>
        <v>0</v>
      </c>
      <c r="AZ30" s="79">
        <f>+'[2]Informe_Fondane'!AZ30</f>
        <v>0</v>
      </c>
      <c r="BA30" s="79">
        <f>+'[2]Informe_Fondane'!BA30</f>
        <v>0</v>
      </c>
      <c r="BB30" s="79">
        <f>+'[2]Informe_Fondane'!BB30</f>
        <v>0</v>
      </c>
      <c r="BC30" s="79">
        <f>+'[2]Informe_Fondane'!BC30</f>
        <v>0</v>
      </c>
      <c r="BD30" s="79">
        <f>+'[2]Informe_Fondane'!BD30</f>
        <v>0</v>
      </c>
      <c r="BE30" s="79">
        <f>+'[2]Informe_Fondane'!BE30</f>
        <v>0</v>
      </c>
      <c r="BF30" s="79">
        <f>+'[2]Informe_Fondane'!BF30</f>
        <v>0</v>
      </c>
      <c r="BG30" s="79">
        <f>SUM(AU30:BF30)</f>
        <v>0</v>
      </c>
      <c r="BH30" s="13"/>
      <c r="BI30" s="13"/>
    </row>
    <row r="31" spans="1:59" s="13" customFormat="1" ht="12.75">
      <c r="A31" s="71" t="s">
        <v>69</v>
      </c>
      <c r="B31" s="72"/>
      <c r="C31" s="71" t="s">
        <v>16</v>
      </c>
      <c r="D31" s="71">
        <f>+D32</f>
        <v>30000000</v>
      </c>
      <c r="E31" s="71">
        <f aca="true" t="shared" si="13" ref="E31:BG31">+E32</f>
        <v>0</v>
      </c>
      <c r="F31" s="71">
        <f t="shared" si="13"/>
        <v>0</v>
      </c>
      <c r="G31" s="71">
        <f t="shared" si="13"/>
        <v>30000000</v>
      </c>
      <c r="H31" s="71">
        <f t="shared" si="13"/>
        <v>5961168.56145</v>
      </c>
      <c r="I31" s="71">
        <f t="shared" si="13"/>
        <v>88859.05964</v>
      </c>
      <c r="J31" s="71">
        <f t="shared" si="13"/>
        <v>51547.3644</v>
      </c>
      <c r="K31" s="71">
        <f t="shared" si="13"/>
        <v>-27765.002</v>
      </c>
      <c r="L31" s="71">
        <f t="shared" si="13"/>
        <v>-16405.09541</v>
      </c>
      <c r="M31" s="71">
        <f t="shared" si="13"/>
        <v>129912.42732999999</v>
      </c>
      <c r="N31" s="71">
        <f t="shared" si="13"/>
        <v>-38295.450950000006</v>
      </c>
      <c r="O31" s="71">
        <f t="shared" si="13"/>
        <v>0</v>
      </c>
      <c r="P31" s="71">
        <f t="shared" si="13"/>
        <v>0</v>
      </c>
      <c r="Q31" s="71">
        <f t="shared" si="13"/>
        <v>0</v>
      </c>
      <c r="R31" s="71">
        <f t="shared" si="13"/>
        <v>0</v>
      </c>
      <c r="S31" s="71">
        <f t="shared" si="13"/>
        <v>0</v>
      </c>
      <c r="T31" s="71">
        <f t="shared" si="13"/>
        <v>6149021.86446</v>
      </c>
      <c r="U31" s="71">
        <f t="shared" si="13"/>
        <v>5697673.18472</v>
      </c>
      <c r="V31" s="71">
        <f t="shared" si="13"/>
        <v>97501.8055</v>
      </c>
      <c r="W31" s="71">
        <f t="shared" si="13"/>
        <v>4718.08179</v>
      </c>
      <c r="X31" s="71">
        <f t="shared" si="13"/>
        <v>-22088.62467</v>
      </c>
      <c r="Y31" s="71">
        <f t="shared" si="13"/>
        <v>87558.69768000001</v>
      </c>
      <c r="Z31" s="71">
        <f t="shared" si="13"/>
        <v>132841.244</v>
      </c>
      <c r="AA31" s="71">
        <f t="shared" si="13"/>
        <v>86005.43594</v>
      </c>
      <c r="AB31" s="71">
        <f t="shared" si="13"/>
        <v>0</v>
      </c>
      <c r="AC31" s="71">
        <f t="shared" si="13"/>
        <v>0</v>
      </c>
      <c r="AD31" s="71">
        <f t="shared" si="13"/>
        <v>0</v>
      </c>
      <c r="AE31" s="71">
        <f t="shared" si="13"/>
        <v>0</v>
      </c>
      <c r="AF31" s="71">
        <f t="shared" si="13"/>
        <v>0</v>
      </c>
      <c r="AG31" s="71">
        <f t="shared" si="13"/>
        <v>6084209.824960001</v>
      </c>
      <c r="AH31" s="71">
        <f t="shared" si="13"/>
        <v>0</v>
      </c>
      <c r="AI31" s="71">
        <f t="shared" si="13"/>
        <v>259800.834</v>
      </c>
      <c r="AJ31" s="71">
        <f t="shared" si="13"/>
        <v>1553431.23746</v>
      </c>
      <c r="AK31" s="71">
        <f t="shared" si="13"/>
        <v>1084911.37867</v>
      </c>
      <c r="AL31" s="71">
        <f t="shared" si="13"/>
        <v>895361.29746</v>
      </c>
      <c r="AM31" s="71">
        <f t="shared" si="13"/>
        <v>769209.84891</v>
      </c>
      <c r="AN31" s="71">
        <f t="shared" si="13"/>
        <v>664718.77332</v>
      </c>
      <c r="AO31" s="71">
        <f t="shared" si="13"/>
        <v>0</v>
      </c>
      <c r="AP31" s="71">
        <f t="shared" si="13"/>
        <v>0</v>
      </c>
      <c r="AQ31" s="71">
        <f t="shared" si="13"/>
        <v>0</v>
      </c>
      <c r="AR31" s="71">
        <f t="shared" si="13"/>
        <v>0</v>
      </c>
      <c r="AS31" s="71">
        <f t="shared" si="13"/>
        <v>0</v>
      </c>
      <c r="AT31" s="71">
        <f t="shared" si="13"/>
        <v>5227433.36982</v>
      </c>
      <c r="AU31" s="71">
        <f t="shared" si="13"/>
        <v>0</v>
      </c>
      <c r="AV31" s="71">
        <f t="shared" si="13"/>
        <v>259800.834</v>
      </c>
      <c r="AW31" s="71">
        <f t="shared" si="13"/>
        <v>1553431.23746</v>
      </c>
      <c r="AX31" s="71">
        <f t="shared" si="13"/>
        <v>1084911.37867</v>
      </c>
      <c r="AY31" s="71">
        <f t="shared" si="13"/>
        <v>895361.29746</v>
      </c>
      <c r="AZ31" s="71">
        <f t="shared" si="13"/>
        <v>769209.84891</v>
      </c>
      <c r="BA31" s="71">
        <f t="shared" si="13"/>
        <v>664718.77332</v>
      </c>
      <c r="BB31" s="71">
        <f t="shared" si="13"/>
        <v>0</v>
      </c>
      <c r="BC31" s="71">
        <f t="shared" si="13"/>
        <v>0</v>
      </c>
      <c r="BD31" s="71">
        <f t="shared" si="13"/>
        <v>0</v>
      </c>
      <c r="BE31" s="71">
        <f t="shared" si="13"/>
        <v>0</v>
      </c>
      <c r="BF31" s="71">
        <f t="shared" si="13"/>
        <v>0</v>
      </c>
      <c r="BG31" s="71">
        <f t="shared" si="13"/>
        <v>5227433.36982</v>
      </c>
    </row>
    <row r="32" spans="1:59" s="13" customFormat="1" ht="24.75" customHeight="1">
      <c r="A32" s="79" t="s">
        <v>114</v>
      </c>
      <c r="B32" s="80">
        <v>20</v>
      </c>
      <c r="C32" s="86" t="s">
        <v>115</v>
      </c>
      <c r="D32" s="79">
        <v>30000000</v>
      </c>
      <c r="E32" s="79">
        <f>+'[2]Informe_Fondane'!E32</f>
        <v>0</v>
      </c>
      <c r="F32" s="79">
        <f>+'[2]Informe_Fondane'!F32</f>
        <v>0</v>
      </c>
      <c r="G32" s="79">
        <f>+D32+E32-F32</f>
        <v>30000000</v>
      </c>
      <c r="H32" s="79">
        <f>+'[2]Informe_Fondane'!H32</f>
        <v>5961168.56145</v>
      </c>
      <c r="I32" s="79">
        <f>+'[2]Informe_Fondane'!I32</f>
        <v>88859.05964</v>
      </c>
      <c r="J32" s="79">
        <f>+'[2]Informe_Fondane'!J32</f>
        <v>51547.3644</v>
      </c>
      <c r="K32" s="79">
        <f>+'[2]Informe_Fondane'!K32</f>
        <v>-27765.002</v>
      </c>
      <c r="L32" s="79">
        <f>+'[2]Informe_Fondane'!L32</f>
        <v>-16405.09541</v>
      </c>
      <c r="M32" s="79">
        <f>+'[2]Informe_Fondane'!M32</f>
        <v>129912.42732999999</v>
      </c>
      <c r="N32" s="79">
        <f>+'[2]Informe_Fondane'!N32</f>
        <v>-38295.450950000006</v>
      </c>
      <c r="O32" s="79">
        <f>+'[2]Informe_Fondane'!O32</f>
        <v>0</v>
      </c>
      <c r="P32" s="79">
        <f>+'[2]Informe_Fondane'!P32</f>
        <v>0</v>
      </c>
      <c r="Q32" s="79">
        <f>+'[2]Informe_Fondane'!Q32</f>
        <v>0</v>
      </c>
      <c r="R32" s="79">
        <f>+'[2]Informe_Fondane'!R32</f>
        <v>0</v>
      </c>
      <c r="S32" s="79">
        <f>+'[2]Informe_Fondane'!S32</f>
        <v>0</v>
      </c>
      <c r="T32" s="79">
        <f>SUM(H32:S32)</f>
        <v>6149021.86446</v>
      </c>
      <c r="U32" s="79">
        <f>+'[2]Informe_Fondane'!U32</f>
        <v>5697673.18472</v>
      </c>
      <c r="V32" s="79">
        <f>+'[2]Informe_Fondane'!V32</f>
        <v>97501.8055</v>
      </c>
      <c r="W32" s="79">
        <f>+'[2]Informe_Fondane'!W32</f>
        <v>4718.08179</v>
      </c>
      <c r="X32" s="79">
        <f>+'[2]Informe_Fondane'!X32</f>
        <v>-22088.62467</v>
      </c>
      <c r="Y32" s="79">
        <f>+'[2]Informe_Fondane'!Y32</f>
        <v>87558.69768000001</v>
      </c>
      <c r="Z32" s="79">
        <f>+'[2]Informe_Fondane'!Z32</f>
        <v>132841.244</v>
      </c>
      <c r="AA32" s="79">
        <f>+'[2]Informe_Fondane'!AA32</f>
        <v>86005.43594</v>
      </c>
      <c r="AB32" s="79">
        <f>+'[2]Informe_Fondane'!AB32</f>
        <v>0</v>
      </c>
      <c r="AC32" s="79">
        <f>+'[2]Informe_Fondane'!AC32</f>
        <v>0</v>
      </c>
      <c r="AD32" s="79">
        <f>+'[2]Informe_Fondane'!AD32</f>
        <v>0</v>
      </c>
      <c r="AE32" s="79">
        <f>+'[2]Informe_Fondane'!AE32</f>
        <v>0</v>
      </c>
      <c r="AF32" s="79">
        <f>+'[2]Informe_Fondane'!AF32</f>
        <v>0</v>
      </c>
      <c r="AG32" s="79">
        <f>SUM(U32:AF32)</f>
        <v>6084209.824960001</v>
      </c>
      <c r="AH32" s="79">
        <f>+'[2]Informe_Fondane'!AH32</f>
        <v>0</v>
      </c>
      <c r="AI32" s="79">
        <f>+'[2]Informe_Fondane'!AI32</f>
        <v>259800.834</v>
      </c>
      <c r="AJ32" s="79">
        <f>+'[2]Informe_Fondane'!AJ32</f>
        <v>1553431.23746</v>
      </c>
      <c r="AK32" s="79">
        <f>+'[2]Informe_Fondane'!AK32</f>
        <v>1084911.37867</v>
      </c>
      <c r="AL32" s="79">
        <f>+'[2]Informe_Fondane'!AL32</f>
        <v>895361.29746</v>
      </c>
      <c r="AM32" s="79">
        <f>+'[2]Informe_Fondane'!AM32</f>
        <v>769209.84891</v>
      </c>
      <c r="AN32" s="79">
        <f>+'[2]Informe_Fondane'!AN32</f>
        <v>664718.77332</v>
      </c>
      <c r="AO32" s="79">
        <f>+'[2]Informe_Fondane'!AO32</f>
        <v>0</v>
      </c>
      <c r="AP32" s="79">
        <f>+'[2]Informe_Fondane'!AP32</f>
        <v>0</v>
      </c>
      <c r="AQ32" s="79">
        <f>+'[2]Informe_Fondane'!AQ32</f>
        <v>0</v>
      </c>
      <c r="AR32" s="79">
        <f>+'[2]Informe_Fondane'!AR32</f>
        <v>0</v>
      </c>
      <c r="AS32" s="79">
        <f>+'[2]Informe_Fondane'!AS32</f>
        <v>0</v>
      </c>
      <c r="AT32" s="79">
        <f>SUM(AH32:AS32)</f>
        <v>5227433.36982</v>
      </c>
      <c r="AU32" s="79">
        <f>+'[2]Informe_Fondane'!AU32</f>
        <v>0</v>
      </c>
      <c r="AV32" s="79">
        <f>+'[2]Informe_Fondane'!AV32</f>
        <v>259800.834</v>
      </c>
      <c r="AW32" s="79">
        <f>+'[2]Informe_Fondane'!AW32</f>
        <v>1553431.23746</v>
      </c>
      <c r="AX32" s="79">
        <f>+'[2]Informe_Fondane'!AX32</f>
        <v>1084911.37867</v>
      </c>
      <c r="AY32" s="79">
        <f>+'[2]Informe_Fondane'!AY32</f>
        <v>895361.29746</v>
      </c>
      <c r="AZ32" s="79">
        <f>+'[2]Informe_Fondane'!AZ32</f>
        <v>769209.84891</v>
      </c>
      <c r="BA32" s="79">
        <f>+'[2]Informe_Fondane'!BA32</f>
        <v>664718.77332</v>
      </c>
      <c r="BB32" s="79">
        <f>+'[2]Informe_Fondane'!BB32</f>
        <v>0</v>
      </c>
      <c r="BC32" s="79">
        <f>+'[2]Informe_Fondane'!BC32</f>
        <v>0</v>
      </c>
      <c r="BD32" s="79">
        <f>+'[2]Informe_Fondane'!BD32</f>
        <v>0</v>
      </c>
      <c r="BE32" s="79">
        <f>+'[2]Informe_Fondane'!BE32</f>
        <v>0</v>
      </c>
      <c r="BF32" s="79">
        <f>+'[2]Informe_Fondane'!BF32</f>
        <v>0</v>
      </c>
      <c r="BG32" s="79">
        <f>SUM(AU32:BF32)</f>
        <v>5227433.36982</v>
      </c>
    </row>
    <row r="33" spans="1:59" s="13" customFormat="1" ht="12.75">
      <c r="A33" s="115" t="s">
        <v>60</v>
      </c>
      <c r="B33" s="115"/>
      <c r="C33" s="115"/>
      <c r="D33" s="71">
        <f aca="true" t="shared" si="14" ref="D33:AI33">+D7+D31</f>
        <v>32053000</v>
      </c>
      <c r="E33" s="71">
        <f t="shared" si="14"/>
        <v>98569.72112</v>
      </c>
      <c r="F33" s="71">
        <f t="shared" si="14"/>
        <v>98569.72112</v>
      </c>
      <c r="G33" s="71">
        <f t="shared" si="14"/>
        <v>32053000</v>
      </c>
      <c r="H33" s="71">
        <f t="shared" si="14"/>
        <v>5963668.56145</v>
      </c>
      <c r="I33" s="71">
        <f t="shared" si="14"/>
        <v>111428.78076000001</v>
      </c>
      <c r="J33" s="71">
        <f t="shared" si="14"/>
        <v>51547.3644</v>
      </c>
      <c r="K33" s="71">
        <f t="shared" si="14"/>
        <v>-27765.002</v>
      </c>
      <c r="L33" s="71">
        <f t="shared" si="14"/>
        <v>-16405.09541</v>
      </c>
      <c r="M33" s="71">
        <f t="shared" si="14"/>
        <v>129912.42732999999</v>
      </c>
      <c r="N33" s="71">
        <f t="shared" si="14"/>
        <v>-38295.450950000006</v>
      </c>
      <c r="O33" s="71">
        <f t="shared" si="14"/>
        <v>0</v>
      </c>
      <c r="P33" s="71">
        <f t="shared" si="14"/>
        <v>0</v>
      </c>
      <c r="Q33" s="71">
        <f t="shared" si="14"/>
        <v>0</v>
      </c>
      <c r="R33" s="71">
        <f t="shared" si="14"/>
        <v>0</v>
      </c>
      <c r="S33" s="71">
        <f t="shared" si="14"/>
        <v>0</v>
      </c>
      <c r="T33" s="71">
        <f t="shared" si="14"/>
        <v>6174091.58558</v>
      </c>
      <c r="U33" s="71">
        <f t="shared" si="14"/>
        <v>5700173.18472</v>
      </c>
      <c r="V33" s="71">
        <f t="shared" si="14"/>
        <v>117540.20262</v>
      </c>
      <c r="W33" s="71">
        <f t="shared" si="14"/>
        <v>4718.08179</v>
      </c>
      <c r="X33" s="71">
        <f t="shared" si="14"/>
        <v>-22088.62467</v>
      </c>
      <c r="Y33" s="71">
        <f t="shared" si="14"/>
        <v>87558.69768000001</v>
      </c>
      <c r="Z33" s="71">
        <f t="shared" si="14"/>
        <v>132841.244</v>
      </c>
      <c r="AA33" s="71">
        <f t="shared" si="14"/>
        <v>86005.43594</v>
      </c>
      <c r="AB33" s="71">
        <f t="shared" si="14"/>
        <v>0</v>
      </c>
      <c r="AC33" s="71">
        <f t="shared" si="14"/>
        <v>0</v>
      </c>
      <c r="AD33" s="71">
        <f t="shared" si="14"/>
        <v>0</v>
      </c>
      <c r="AE33" s="71">
        <f t="shared" si="14"/>
        <v>0</v>
      </c>
      <c r="AF33" s="71">
        <f t="shared" si="14"/>
        <v>0</v>
      </c>
      <c r="AG33" s="71">
        <f t="shared" si="14"/>
        <v>6106748.222080001</v>
      </c>
      <c r="AH33" s="71">
        <f t="shared" si="14"/>
        <v>908.772</v>
      </c>
      <c r="AI33" s="71">
        <f t="shared" si="14"/>
        <v>279839.23112</v>
      </c>
      <c r="AJ33" s="71">
        <f aca="true" t="shared" si="15" ref="AJ33:BG33">+AJ7+AJ31</f>
        <v>1553431.23746</v>
      </c>
      <c r="AK33" s="71">
        <f t="shared" si="15"/>
        <v>1084911.37867</v>
      </c>
      <c r="AL33" s="71">
        <f t="shared" si="15"/>
        <v>896028.36146</v>
      </c>
      <c r="AM33" s="71">
        <f t="shared" si="15"/>
        <v>769209.84891</v>
      </c>
      <c r="AN33" s="71">
        <f t="shared" si="15"/>
        <v>664718.77332</v>
      </c>
      <c r="AO33" s="71">
        <f t="shared" si="15"/>
        <v>0</v>
      </c>
      <c r="AP33" s="71">
        <f t="shared" si="15"/>
        <v>0</v>
      </c>
      <c r="AQ33" s="71">
        <f t="shared" si="15"/>
        <v>0</v>
      </c>
      <c r="AR33" s="71">
        <f t="shared" si="15"/>
        <v>0</v>
      </c>
      <c r="AS33" s="71">
        <f t="shared" si="15"/>
        <v>0</v>
      </c>
      <c r="AT33" s="71">
        <f t="shared" si="15"/>
        <v>5249047.60294</v>
      </c>
      <c r="AU33" s="71">
        <f t="shared" si="15"/>
        <v>908.772</v>
      </c>
      <c r="AV33" s="71">
        <f t="shared" si="15"/>
        <v>272269.51</v>
      </c>
      <c r="AW33" s="71">
        <f t="shared" si="15"/>
        <v>1561000.9585799999</v>
      </c>
      <c r="AX33" s="71">
        <f t="shared" si="15"/>
        <v>1084911.37867</v>
      </c>
      <c r="AY33" s="71">
        <f t="shared" si="15"/>
        <v>896028.36146</v>
      </c>
      <c r="AZ33" s="71">
        <f t="shared" si="15"/>
        <v>769209.84891</v>
      </c>
      <c r="BA33" s="71">
        <f t="shared" si="15"/>
        <v>664718.77332</v>
      </c>
      <c r="BB33" s="71">
        <f t="shared" si="15"/>
        <v>0</v>
      </c>
      <c r="BC33" s="71">
        <f t="shared" si="15"/>
        <v>0</v>
      </c>
      <c r="BD33" s="71">
        <f t="shared" si="15"/>
        <v>0</v>
      </c>
      <c r="BE33" s="71">
        <f t="shared" si="15"/>
        <v>0</v>
      </c>
      <c r="BF33" s="71">
        <f t="shared" si="15"/>
        <v>0</v>
      </c>
      <c r="BG33" s="71">
        <f t="shared" si="15"/>
        <v>5249047.60294</v>
      </c>
    </row>
    <row r="34" spans="1:59" s="11" customFormat="1" ht="12.75">
      <c r="A34" s="19"/>
      <c r="B34" s="19"/>
      <c r="C34" s="19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</row>
    <row r="35" spans="1:65" ht="12.75">
      <c r="A35" s="63"/>
      <c r="B35" s="64"/>
      <c r="C35" s="64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1"/>
    </row>
    <row r="36" spans="1:65" ht="12.75">
      <c r="A36" s="13"/>
      <c r="B36" s="13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64"/>
      <c r="AK36" s="64"/>
      <c r="AL36" s="64"/>
      <c r="AM36" s="64"/>
      <c r="AN36" s="64"/>
      <c r="AO36" s="64"/>
      <c r="AP36" s="64"/>
      <c r="AQ36" s="64"/>
      <c r="AR36" s="64"/>
      <c r="AS36" s="64"/>
      <c r="AT36" s="64"/>
      <c r="AU36" s="64"/>
      <c r="AV36" s="64"/>
      <c r="AW36" s="64"/>
      <c r="AX36" s="64"/>
      <c r="AY36" s="64"/>
      <c r="AZ36" s="64"/>
      <c r="BA36" s="64"/>
      <c r="BB36" s="64"/>
      <c r="BC36" s="64"/>
      <c r="BD36" s="64"/>
      <c r="BE36" s="64"/>
      <c r="BF36" s="64"/>
      <c r="BG36" s="64"/>
      <c r="BH36" s="22"/>
      <c r="BI36" s="22"/>
      <c r="BJ36" s="22"/>
      <c r="BK36" s="22"/>
      <c r="BL36" s="22"/>
      <c r="BM36" s="21"/>
    </row>
    <row r="37" spans="1:65" ht="12.75">
      <c r="A37" s="13"/>
      <c r="B37" s="13"/>
      <c r="C37" s="64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1"/>
    </row>
    <row r="38" spans="4:64" ht="12.75"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1"/>
    </row>
    <row r="39" spans="3:63" ht="12.75">
      <c r="C39" s="68" t="s">
        <v>79</v>
      </c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</row>
    <row r="40" spans="3:47" ht="12.75">
      <c r="C40" s="68" t="s">
        <v>67</v>
      </c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</row>
    <row r="41" spans="4:47" ht="12.75"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</row>
    <row r="42" spans="4:47" ht="12.75"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</row>
    <row r="43" spans="4:47" ht="12.75"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</row>
    <row r="44" spans="4:47" ht="12.75"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</row>
    <row r="45" spans="4:47" ht="12.75"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</row>
    <row r="46" spans="4:47" ht="12.75"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</row>
    <row r="47" spans="3:47" ht="12.75">
      <c r="C47" s="6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</row>
    <row r="48" spans="4:47" ht="12.75"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</row>
    <row r="49" spans="4:47" ht="12.75"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</row>
    <row r="50" spans="4:47" ht="12.75"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</row>
    <row r="51" spans="4:47" ht="12.75"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</row>
    <row r="52" spans="4:47" ht="12.75"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</row>
    <row r="53" spans="4:47" ht="12.75"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</row>
    <row r="54" spans="4:47" ht="12.75"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</row>
    <row r="55" spans="4:47" ht="12.75"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</row>
    <row r="56" spans="4:47" ht="12.75"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</row>
    <row r="57" spans="4:47" ht="12.75"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</row>
    <row r="58" spans="4:47" ht="12.75"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</row>
    <row r="59" spans="4:47" ht="12.75"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21"/>
    </row>
    <row r="60" spans="4:47" ht="12.75"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</row>
    <row r="61" spans="4:47" ht="12.75"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  <c r="AU61" s="21"/>
    </row>
  </sheetData>
  <sheetProtection/>
  <mergeCells count="10">
    <mergeCell ref="A33:C33"/>
    <mergeCell ref="Y5:AE5"/>
    <mergeCell ref="BF5:BG5"/>
    <mergeCell ref="BF1:BG1"/>
    <mergeCell ref="U2:BE2"/>
    <mergeCell ref="BF2:BG2"/>
    <mergeCell ref="BF3:BG3"/>
    <mergeCell ref="C4:BE4"/>
    <mergeCell ref="BF4:BG4"/>
    <mergeCell ref="D5:G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55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28"/>
  <sheetViews>
    <sheetView showGridLines="0" showZeros="0" zoomScalePageLayoutView="0" workbookViewId="0" topLeftCell="A1">
      <selection activeCell="S7" sqref="S7"/>
    </sheetView>
  </sheetViews>
  <sheetFormatPr defaultColWidth="11.00390625" defaultRowHeight="15"/>
  <cols>
    <col min="1" max="1" width="13.7109375" style="5" customWidth="1"/>
    <col min="2" max="2" width="4.28125" style="5" customWidth="1"/>
    <col min="3" max="3" width="48.421875" style="5" customWidth="1"/>
    <col min="4" max="4" width="16.57421875" style="8" customWidth="1"/>
    <col min="5" max="5" width="15.140625" style="8" hidden="1" customWidth="1"/>
    <col min="6" max="10" width="11.00390625" style="5" hidden="1" customWidth="1"/>
    <col min="11" max="11" width="11.00390625" style="5" customWidth="1"/>
    <col min="12" max="12" width="15.140625" style="5" hidden="1" customWidth="1"/>
    <col min="13" max="15" width="11.00390625" style="5" hidden="1" customWidth="1"/>
    <col min="16" max="16" width="12.140625" style="5" hidden="1" customWidth="1"/>
    <col min="17" max="17" width="17.28125" style="5" customWidth="1"/>
    <col min="18" max="18" width="16.8515625" style="5" customWidth="1"/>
    <col min="19" max="19" width="15.8515625" style="5" customWidth="1"/>
    <col min="20" max="214" width="11.421875" style="5" customWidth="1"/>
    <col min="215" max="215" width="13.7109375" style="5" customWidth="1"/>
    <col min="216" max="216" width="4.28125" style="5" customWidth="1"/>
    <col min="217" max="217" width="56.140625" style="5" bestFit="1" customWidth="1"/>
    <col min="218" max="221" width="11.8515625" style="5" customWidth="1"/>
    <col min="222" max="16384" width="11.00390625" style="5" customWidth="1"/>
  </cols>
  <sheetData>
    <row r="1" spans="1:28" s="1" customFormat="1" ht="27.75">
      <c r="A1" s="26"/>
      <c r="B1" s="27"/>
      <c r="C1" s="28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2"/>
      <c r="P1" s="119" t="s">
        <v>120</v>
      </c>
      <c r="Q1" s="120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</row>
    <row r="2" spans="1:28" s="1" customFormat="1" ht="27.75">
      <c r="A2"/>
      <c r="B2" s="32"/>
      <c r="C2" s="33"/>
      <c r="D2" s="138" t="s">
        <v>74</v>
      </c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2"/>
      <c r="P2" s="123" t="s">
        <v>121</v>
      </c>
      <c r="Q2" s="124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</row>
    <row r="3" spans="1:28" s="1" customFormat="1" ht="28.5" customHeight="1" thickBot="1">
      <c r="A3" s="35"/>
      <c r="B3" s="36"/>
      <c r="C3" s="37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2"/>
      <c r="P3" s="125"/>
      <c r="Q3" s="126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</row>
    <row r="4" spans="1:17" s="1" customFormat="1" ht="15.75" customHeight="1">
      <c r="A4" s="58" t="s">
        <v>72</v>
      </c>
      <c r="B4" s="57"/>
      <c r="C4" s="139" t="s">
        <v>61</v>
      </c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40"/>
      <c r="P4" s="141" t="s">
        <v>130</v>
      </c>
      <c r="Q4" s="142"/>
    </row>
    <row r="5" spans="1:17" s="1" customFormat="1" ht="17.25" customHeight="1" thickBot="1">
      <c r="A5" s="44" t="s">
        <v>71</v>
      </c>
      <c r="B5" s="46"/>
      <c r="C5" s="46"/>
      <c r="D5" s="134"/>
      <c r="E5" s="134"/>
      <c r="F5" s="134"/>
      <c r="G5" s="134"/>
      <c r="H5" s="134"/>
      <c r="I5" s="134"/>
      <c r="J5" s="134"/>
      <c r="K5" s="59"/>
      <c r="L5" s="59"/>
      <c r="M5" s="59"/>
      <c r="N5" s="59"/>
      <c r="O5" s="59"/>
      <c r="P5" s="135" t="s">
        <v>0</v>
      </c>
      <c r="Q5" s="136"/>
    </row>
    <row r="6" spans="1:17" s="1" customFormat="1" ht="22.5">
      <c r="A6" s="3" t="s">
        <v>1</v>
      </c>
      <c r="B6" s="3" t="s">
        <v>62</v>
      </c>
      <c r="C6" s="3" t="s">
        <v>2</v>
      </c>
      <c r="D6" s="4" t="s">
        <v>65</v>
      </c>
      <c r="E6" s="4" t="s">
        <v>3</v>
      </c>
      <c r="F6" s="4" t="s">
        <v>4</v>
      </c>
      <c r="G6" s="4" t="s">
        <v>5</v>
      </c>
      <c r="H6" s="4" t="s">
        <v>6</v>
      </c>
      <c r="I6" s="4" t="s">
        <v>7</v>
      </c>
      <c r="J6" s="4" t="s">
        <v>8</v>
      </c>
      <c r="K6" s="4" t="s">
        <v>9</v>
      </c>
      <c r="L6" s="4" t="s">
        <v>10</v>
      </c>
      <c r="M6" s="4" t="s">
        <v>11</v>
      </c>
      <c r="N6" s="4" t="s">
        <v>12</v>
      </c>
      <c r="O6" s="4" t="s">
        <v>13</v>
      </c>
      <c r="P6" s="4" t="s">
        <v>14</v>
      </c>
      <c r="Q6" s="4" t="s">
        <v>15</v>
      </c>
    </row>
    <row r="7" spans="1:18" ht="12.75">
      <c r="A7" s="87"/>
      <c r="B7" s="87"/>
      <c r="C7" s="88" t="s">
        <v>16</v>
      </c>
      <c r="D7" s="103">
        <f>+D8</f>
        <v>218940.02337999994</v>
      </c>
      <c r="E7" s="103">
        <f aca="true" t="shared" si="0" ref="E7:P7">+E8</f>
        <v>178035.02831</v>
      </c>
      <c r="F7" s="103">
        <f t="shared" si="0"/>
        <v>8164.49259</v>
      </c>
      <c r="G7" s="103">
        <f t="shared" si="0"/>
        <v>16030.00886</v>
      </c>
      <c r="H7" s="103">
        <f t="shared" si="0"/>
        <v>2829.417</v>
      </c>
      <c r="I7" s="103">
        <f t="shared" si="0"/>
        <v>4806.349</v>
      </c>
      <c r="J7" s="103">
        <f t="shared" si="0"/>
        <v>0</v>
      </c>
      <c r="K7" s="103">
        <f t="shared" si="0"/>
        <v>894</v>
      </c>
      <c r="L7" s="103">
        <f t="shared" si="0"/>
        <v>0</v>
      </c>
      <c r="M7" s="103">
        <f t="shared" si="0"/>
        <v>0</v>
      </c>
      <c r="N7" s="103">
        <f t="shared" si="0"/>
        <v>0</v>
      </c>
      <c r="O7" s="103">
        <f t="shared" si="0"/>
        <v>0</v>
      </c>
      <c r="P7" s="103">
        <f t="shared" si="0"/>
        <v>0</v>
      </c>
      <c r="Q7" s="89">
        <f>SUM(Q8:Q8)</f>
        <v>210759.29575999998</v>
      </c>
      <c r="R7" s="8"/>
    </row>
    <row r="8" spans="1:17" s="6" customFormat="1" ht="22.5">
      <c r="A8" s="99" t="s">
        <v>114</v>
      </c>
      <c r="B8" s="92" t="s">
        <v>63</v>
      </c>
      <c r="C8" s="100" t="s">
        <v>115</v>
      </c>
      <c r="D8" s="102">
        <f>+'[3]CxP_FONDANE'!D8</f>
        <v>218940.02337999994</v>
      </c>
      <c r="E8" s="102">
        <f>+'[3]CxP_FONDANE'!E8</f>
        <v>178035.02831</v>
      </c>
      <c r="F8" s="102">
        <f>+'[3]CxP_FONDANE'!F8</f>
        <v>8164.49259</v>
      </c>
      <c r="G8" s="102">
        <f>+'[3]CxP_FONDANE'!G8</f>
        <v>16030.00886</v>
      </c>
      <c r="H8" s="102">
        <f>+'[3]CxP_FONDANE'!H8</f>
        <v>2829.417</v>
      </c>
      <c r="I8" s="102">
        <f>+'[3]CxP_FONDANE'!I8</f>
        <v>4806.349</v>
      </c>
      <c r="J8" s="102">
        <f>+'[3]CxP_FONDANE'!J8</f>
        <v>0</v>
      </c>
      <c r="K8" s="102">
        <f>+'[3]CxP_FONDANE'!K8</f>
        <v>894</v>
      </c>
      <c r="L8" s="102">
        <f>+'[3]CxP_FONDANE'!L8</f>
        <v>0</v>
      </c>
      <c r="M8" s="102">
        <f>+'[3]CxP_FONDANE'!M8</f>
        <v>0</v>
      </c>
      <c r="N8" s="102">
        <f>+'[3]CxP_FONDANE'!N8</f>
        <v>0</v>
      </c>
      <c r="O8" s="102">
        <f>+'[3]CxP_FONDANE'!O8</f>
        <v>0</v>
      </c>
      <c r="P8" s="102">
        <f>+'[3]CxP_FONDANE'!P8</f>
        <v>0</v>
      </c>
      <c r="Q8" s="101">
        <f>SUM(E8:P8)</f>
        <v>210759.29575999998</v>
      </c>
    </row>
    <row r="9" spans="1:17" s="2" customFormat="1" ht="12.75">
      <c r="A9" s="137" t="s">
        <v>60</v>
      </c>
      <c r="B9" s="137"/>
      <c r="C9" s="137"/>
      <c r="D9" s="89">
        <f>+D8</f>
        <v>218940.02337999994</v>
      </c>
      <c r="E9" s="89">
        <f aca="true" t="shared" si="1" ref="E9:P9">+E8</f>
        <v>178035.02831</v>
      </c>
      <c r="F9" s="89">
        <f t="shared" si="1"/>
        <v>8164.49259</v>
      </c>
      <c r="G9" s="89">
        <f t="shared" si="1"/>
        <v>16030.00886</v>
      </c>
      <c r="H9" s="89">
        <f t="shared" si="1"/>
        <v>2829.417</v>
      </c>
      <c r="I9" s="89">
        <f t="shared" si="1"/>
        <v>4806.349</v>
      </c>
      <c r="J9" s="89">
        <f t="shared" si="1"/>
        <v>0</v>
      </c>
      <c r="K9" s="89">
        <f t="shared" si="1"/>
        <v>894</v>
      </c>
      <c r="L9" s="89">
        <f t="shared" si="1"/>
        <v>0</v>
      </c>
      <c r="M9" s="89">
        <f t="shared" si="1"/>
        <v>0</v>
      </c>
      <c r="N9" s="89">
        <f t="shared" si="1"/>
        <v>0</v>
      </c>
      <c r="O9" s="89">
        <f t="shared" si="1"/>
        <v>0</v>
      </c>
      <c r="P9" s="89">
        <f t="shared" si="1"/>
        <v>0</v>
      </c>
      <c r="Q9" s="89">
        <f>+Q8</f>
        <v>210759.29575999998</v>
      </c>
    </row>
    <row r="10" spans="4:18" ht="12.75">
      <c r="D10" s="69"/>
      <c r="E10" s="69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</row>
    <row r="11" spans="4:18" ht="12.75"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70"/>
    </row>
    <row r="12" spans="4:5" ht="12.75">
      <c r="D12" s="9"/>
      <c r="E12" s="9"/>
    </row>
    <row r="13" spans="4:5" ht="12.75">
      <c r="D13" s="9"/>
      <c r="E13" s="9"/>
    </row>
    <row r="14" spans="3:5" ht="12.75">
      <c r="C14" s="10"/>
      <c r="D14" s="9"/>
      <c r="E14" s="9"/>
    </row>
    <row r="15" spans="3:5" ht="12.75">
      <c r="C15" s="10"/>
      <c r="D15" s="9"/>
      <c r="E15" s="9"/>
    </row>
    <row r="16" spans="3:5" ht="12.75">
      <c r="C16" s="68" t="s">
        <v>78</v>
      </c>
      <c r="D16" s="9"/>
      <c r="E16" s="9"/>
    </row>
    <row r="17" spans="3:5" ht="12.75">
      <c r="C17" s="68" t="s">
        <v>67</v>
      </c>
      <c r="D17" s="9"/>
      <c r="E17" s="9"/>
    </row>
    <row r="18" spans="3:5" ht="12.75">
      <c r="C18" s="10"/>
      <c r="D18" s="9"/>
      <c r="E18" s="9"/>
    </row>
    <row r="19" spans="3:5" ht="12.75">
      <c r="C19" s="10"/>
      <c r="D19" s="9"/>
      <c r="E19" s="9"/>
    </row>
    <row r="20" spans="4:5" ht="12.75">
      <c r="D20" s="9"/>
      <c r="E20" s="9"/>
    </row>
    <row r="21" spans="4:5" ht="12.75">
      <c r="D21" s="9"/>
      <c r="E21" s="9"/>
    </row>
    <row r="22" spans="4:5" ht="12.75">
      <c r="D22" s="9"/>
      <c r="E22" s="9"/>
    </row>
    <row r="23" spans="4:5" ht="12.75">
      <c r="D23" s="9"/>
      <c r="E23" s="9"/>
    </row>
    <row r="24" spans="4:5" ht="12.75">
      <c r="D24" s="9"/>
      <c r="E24" s="9"/>
    </row>
    <row r="25" spans="4:5" ht="12.75">
      <c r="D25" s="9"/>
      <c r="E25" s="9"/>
    </row>
    <row r="26" spans="4:5" ht="12.75">
      <c r="D26" s="9"/>
      <c r="E26" s="9"/>
    </row>
    <row r="27" spans="4:5" ht="12.75">
      <c r="D27" s="9"/>
      <c r="E27" s="9"/>
    </row>
    <row r="28" spans="4:5" ht="12.75">
      <c r="D28" s="9"/>
      <c r="E28" s="9"/>
    </row>
  </sheetData>
  <sheetProtection/>
  <mergeCells count="9">
    <mergeCell ref="D5:J5"/>
    <mergeCell ref="P5:Q5"/>
    <mergeCell ref="A9:C9"/>
    <mergeCell ref="P1:Q1"/>
    <mergeCell ref="P2:Q2"/>
    <mergeCell ref="D2:O2"/>
    <mergeCell ref="P3:Q3"/>
    <mergeCell ref="C4:O4"/>
    <mergeCell ref="P4:Q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95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31"/>
  <sheetViews>
    <sheetView showGridLines="0" showZeros="0" zoomScalePageLayoutView="0" workbookViewId="0" topLeftCell="A1">
      <selection activeCell="C8" sqref="C8"/>
    </sheetView>
  </sheetViews>
  <sheetFormatPr defaultColWidth="11.00390625" defaultRowHeight="15"/>
  <cols>
    <col min="1" max="1" width="13.7109375" style="5" customWidth="1"/>
    <col min="2" max="2" width="4.28125" style="5" customWidth="1"/>
    <col min="3" max="3" width="56.140625" style="5" bestFit="1" customWidth="1"/>
    <col min="4" max="4" width="11.8515625" style="8" customWidth="1"/>
    <col min="5" max="10" width="12.140625" style="8" hidden="1" customWidth="1"/>
    <col min="11" max="11" width="12.140625" style="8" customWidth="1"/>
    <col min="12" max="16" width="12.140625" style="8" hidden="1" customWidth="1"/>
    <col min="17" max="17" width="12.140625" style="8" customWidth="1"/>
    <col min="18" max="18" width="13.7109375" style="8" hidden="1" customWidth="1"/>
    <col min="19" max="20" width="12.140625" style="5" hidden="1" customWidth="1"/>
    <col min="21" max="21" width="10.8515625" style="5" hidden="1" customWidth="1"/>
    <col min="22" max="23" width="12.140625" style="5" hidden="1" customWidth="1"/>
    <col min="24" max="24" width="12.140625" style="5" customWidth="1"/>
    <col min="25" max="29" width="12.140625" style="5" hidden="1" customWidth="1"/>
    <col min="30" max="30" width="16.57421875" style="5" customWidth="1"/>
    <col min="31" max="227" width="11.421875" style="5" customWidth="1"/>
    <col min="228" max="228" width="13.7109375" style="5" customWidth="1"/>
    <col min="229" max="229" width="4.28125" style="5" customWidth="1"/>
    <col min="230" max="230" width="56.140625" style="5" bestFit="1" customWidth="1"/>
    <col min="231" max="234" width="11.8515625" style="5" customWidth="1"/>
    <col min="235" max="16384" width="11.00390625" style="5" customWidth="1"/>
  </cols>
  <sheetData>
    <row r="1" spans="1:30" s="1" customFormat="1" ht="27.75">
      <c r="A1" s="26"/>
      <c r="B1" s="27"/>
      <c r="C1" s="28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50"/>
      <c r="AC1" s="119" t="s">
        <v>120</v>
      </c>
      <c r="AD1" s="120"/>
    </row>
    <row r="2" spans="1:30" s="1" customFormat="1" ht="20.25" customHeight="1">
      <c r="A2"/>
      <c r="B2" s="32"/>
      <c r="C2" s="33"/>
      <c r="D2" s="138" t="s">
        <v>73</v>
      </c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  <c r="Z2" s="121"/>
      <c r="AA2" s="121"/>
      <c r="AB2" s="122"/>
      <c r="AC2" s="123" t="s">
        <v>121</v>
      </c>
      <c r="AD2" s="124"/>
    </row>
    <row r="3" spans="1:30" s="1" customFormat="1" ht="34.5" customHeight="1" thickBot="1">
      <c r="A3" s="35"/>
      <c r="B3" s="36"/>
      <c r="C3" s="37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2"/>
      <c r="AC3" s="125"/>
      <c r="AD3" s="126"/>
    </row>
    <row r="4" spans="1:30" s="1" customFormat="1" ht="15" customHeight="1">
      <c r="A4" s="42" t="s">
        <v>72</v>
      </c>
      <c r="C4" s="143" t="s">
        <v>61</v>
      </c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3"/>
      <c r="W4" s="143"/>
      <c r="X4" s="143"/>
      <c r="Y4" s="143"/>
      <c r="Z4" s="143"/>
      <c r="AA4" s="143"/>
      <c r="AB4" s="144"/>
      <c r="AC4" s="129" t="s">
        <v>130</v>
      </c>
      <c r="AD4" s="130"/>
    </row>
    <row r="5" spans="1:30" s="1" customFormat="1" ht="16.5" customHeight="1" thickBot="1">
      <c r="A5" s="44" t="s">
        <v>71</v>
      </c>
      <c r="B5" s="46"/>
      <c r="C5" s="46"/>
      <c r="D5" s="53"/>
      <c r="E5" s="53"/>
      <c r="F5" s="53"/>
      <c r="G5" s="53"/>
      <c r="H5" s="53"/>
      <c r="I5" s="53"/>
      <c r="J5" s="54"/>
      <c r="K5" s="55"/>
      <c r="L5" s="134"/>
      <c r="M5" s="134"/>
      <c r="N5" s="134"/>
      <c r="O5" s="134"/>
      <c r="P5" s="55"/>
      <c r="Q5" s="55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117" t="s">
        <v>0</v>
      </c>
      <c r="AD5" s="118"/>
    </row>
    <row r="6" spans="1:30" s="1" customFormat="1" ht="21.75" customHeight="1">
      <c r="A6" s="3" t="s">
        <v>1</v>
      </c>
      <c r="B6" s="3" t="s">
        <v>62</v>
      </c>
      <c r="C6" s="3" t="s">
        <v>2</v>
      </c>
      <c r="D6" s="4" t="s">
        <v>66</v>
      </c>
      <c r="E6" s="4" t="s">
        <v>47</v>
      </c>
      <c r="F6" s="4" t="s">
        <v>48</v>
      </c>
      <c r="G6" s="4" t="s">
        <v>49</v>
      </c>
      <c r="H6" s="4" t="s">
        <v>50</v>
      </c>
      <c r="I6" s="4" t="s">
        <v>51</v>
      </c>
      <c r="J6" s="4" t="s">
        <v>52</v>
      </c>
      <c r="K6" s="4" t="s">
        <v>53</v>
      </c>
      <c r="L6" s="4" t="s">
        <v>54</v>
      </c>
      <c r="M6" s="4" t="s">
        <v>55</v>
      </c>
      <c r="N6" s="4" t="s">
        <v>56</v>
      </c>
      <c r="O6" s="4" t="s">
        <v>57</v>
      </c>
      <c r="P6" s="4" t="s">
        <v>58</v>
      </c>
      <c r="Q6" s="4" t="s">
        <v>59</v>
      </c>
      <c r="R6" s="4" t="s">
        <v>3</v>
      </c>
      <c r="S6" s="4" t="s">
        <v>4</v>
      </c>
      <c r="T6" s="4" t="s">
        <v>5</v>
      </c>
      <c r="U6" s="4" t="s">
        <v>6</v>
      </c>
      <c r="V6" s="4" t="s">
        <v>7</v>
      </c>
      <c r="W6" s="4" t="s">
        <v>8</v>
      </c>
      <c r="X6" s="4" t="s">
        <v>9</v>
      </c>
      <c r="Y6" s="4" t="s">
        <v>10</v>
      </c>
      <c r="Z6" s="4" t="s">
        <v>11</v>
      </c>
      <c r="AA6" s="4" t="s">
        <v>12</v>
      </c>
      <c r="AB6" s="4" t="s">
        <v>13</v>
      </c>
      <c r="AC6" s="4" t="s">
        <v>14</v>
      </c>
      <c r="AD6" s="4" t="s">
        <v>15</v>
      </c>
    </row>
    <row r="7" spans="1:30" ht="16.5" customHeight="1">
      <c r="A7" s="90" t="s">
        <v>69</v>
      </c>
      <c r="B7" s="87"/>
      <c r="C7" s="88" t="s">
        <v>16</v>
      </c>
      <c r="D7" s="89">
        <f>+D8</f>
        <v>54634.88958000001</v>
      </c>
      <c r="E7" s="89">
        <f aca="true" t="shared" si="0" ref="E7:AD7">+E8</f>
        <v>992.5</v>
      </c>
      <c r="F7" s="89">
        <f t="shared" si="0"/>
        <v>24449.11359</v>
      </c>
      <c r="G7" s="89">
        <f t="shared" si="0"/>
        <v>4053.8598500000003</v>
      </c>
      <c r="H7" s="89">
        <f t="shared" si="0"/>
        <v>5627.975</v>
      </c>
      <c r="I7" s="89">
        <f t="shared" si="0"/>
        <v>2046.125</v>
      </c>
      <c r="J7" s="89">
        <f t="shared" si="0"/>
        <v>1997.01714</v>
      </c>
      <c r="K7" s="89">
        <f t="shared" si="0"/>
        <v>0</v>
      </c>
      <c r="L7" s="89">
        <f t="shared" si="0"/>
        <v>0</v>
      </c>
      <c r="M7" s="89">
        <f t="shared" si="0"/>
        <v>0</v>
      </c>
      <c r="N7" s="89">
        <f t="shared" si="0"/>
        <v>0</v>
      </c>
      <c r="O7" s="89">
        <f t="shared" si="0"/>
        <v>0</v>
      </c>
      <c r="P7" s="89">
        <f t="shared" si="0"/>
        <v>0</v>
      </c>
      <c r="Q7" s="89">
        <f t="shared" si="0"/>
        <v>39166.590580000004</v>
      </c>
      <c r="R7" s="89">
        <f t="shared" si="0"/>
        <v>992.5</v>
      </c>
      <c r="S7" s="89">
        <f t="shared" si="0"/>
        <v>24449.11359</v>
      </c>
      <c r="T7" s="89">
        <f t="shared" si="0"/>
        <v>4053.8598500000003</v>
      </c>
      <c r="U7" s="89">
        <f t="shared" si="0"/>
        <v>5627.975</v>
      </c>
      <c r="V7" s="89">
        <f t="shared" si="0"/>
        <v>2046.125</v>
      </c>
      <c r="W7" s="89">
        <f t="shared" si="0"/>
        <v>1997.01714</v>
      </c>
      <c r="X7" s="89">
        <f t="shared" si="0"/>
        <v>0</v>
      </c>
      <c r="Y7" s="89">
        <f t="shared" si="0"/>
        <v>0</v>
      </c>
      <c r="Z7" s="89">
        <f t="shared" si="0"/>
        <v>0</v>
      </c>
      <c r="AA7" s="89">
        <f t="shared" si="0"/>
        <v>0</v>
      </c>
      <c r="AB7" s="89">
        <f t="shared" si="0"/>
        <v>0</v>
      </c>
      <c r="AC7" s="89">
        <f t="shared" si="0"/>
        <v>0</v>
      </c>
      <c r="AD7" s="89">
        <f t="shared" si="0"/>
        <v>39166.590580000004</v>
      </c>
    </row>
    <row r="8" spans="1:30" s="6" customFormat="1" ht="31.5" customHeight="1">
      <c r="A8" s="91" t="s">
        <v>114</v>
      </c>
      <c r="B8" s="92" t="s">
        <v>63</v>
      </c>
      <c r="C8" s="86" t="s">
        <v>115</v>
      </c>
      <c r="D8" s="7">
        <f>+'[4]Inf_FONDANE_Rvas'!D8</f>
        <v>54634.88958000001</v>
      </c>
      <c r="E8" s="7">
        <f>+'[4]Inf_FONDANE_Rvas'!E8</f>
        <v>992.5</v>
      </c>
      <c r="F8" s="7">
        <f>+'[4]Inf_FONDANE_Rvas'!F8</f>
        <v>24449.11359</v>
      </c>
      <c r="G8" s="7">
        <f>+'[4]Inf_FONDANE_Rvas'!G8</f>
        <v>4053.8598500000003</v>
      </c>
      <c r="H8" s="7">
        <f>+'[4]Inf_FONDANE_Rvas'!H8</f>
        <v>5627.975</v>
      </c>
      <c r="I8" s="7">
        <f>+'[4]Inf_FONDANE_Rvas'!I8</f>
        <v>2046.125</v>
      </c>
      <c r="J8" s="7">
        <f>+'[4]Inf_FONDANE_Rvas'!J8</f>
        <v>1997.01714</v>
      </c>
      <c r="K8" s="7">
        <f>+'[4]Inf_FONDANE_Rvas'!K8</f>
        <v>0</v>
      </c>
      <c r="L8" s="7">
        <f>+'[4]Inf_FONDANE_Rvas'!L8</f>
        <v>0</v>
      </c>
      <c r="M8" s="7">
        <f>+'[4]Inf_FONDANE_Rvas'!M8</f>
        <v>0</v>
      </c>
      <c r="N8" s="7">
        <f>+'[4]Inf_FONDANE_Rvas'!N8</f>
        <v>0</v>
      </c>
      <c r="O8" s="7">
        <f>+'[4]Inf_FONDANE_Rvas'!O8</f>
        <v>0</v>
      </c>
      <c r="P8" s="7">
        <f>+'[4]Inf_FONDANE_Rvas'!P8</f>
        <v>0</v>
      </c>
      <c r="Q8" s="104">
        <f>SUM(E8:P8)</f>
        <v>39166.590580000004</v>
      </c>
      <c r="R8" s="7">
        <f>+'[4]Inf_FONDANE_Rvas'!R8</f>
        <v>992.5</v>
      </c>
      <c r="S8" s="7">
        <f>+'[4]Inf_FONDANE_Rvas'!S8</f>
        <v>24449.11359</v>
      </c>
      <c r="T8" s="7">
        <f>+'[4]Inf_FONDANE_Rvas'!T8</f>
        <v>4053.8598500000003</v>
      </c>
      <c r="U8" s="7">
        <f>+'[4]Inf_FONDANE_Rvas'!U8</f>
        <v>5627.975</v>
      </c>
      <c r="V8" s="7">
        <f>+'[4]Inf_FONDANE_Rvas'!V8</f>
        <v>2046.125</v>
      </c>
      <c r="W8" s="7">
        <f>+'[4]Inf_FONDANE_Rvas'!W8</f>
        <v>1997.01714</v>
      </c>
      <c r="X8" s="7">
        <f>+'[4]Inf_FONDANE_Rvas'!X8</f>
        <v>0</v>
      </c>
      <c r="Y8" s="7">
        <f>+'[4]Inf_FONDANE_Rvas'!Y8</f>
        <v>0</v>
      </c>
      <c r="Z8" s="7">
        <f>+'[4]Inf_FONDANE_Rvas'!Z8</f>
        <v>0</v>
      </c>
      <c r="AA8" s="7">
        <f>+'[4]Inf_FONDANE_Rvas'!AA8</f>
        <v>0</v>
      </c>
      <c r="AB8" s="7">
        <f>+'[4]Inf_FONDANE_Rvas'!AB8</f>
        <v>0</v>
      </c>
      <c r="AC8" s="7">
        <f>+'[4]Inf_FONDANE_Rvas'!AC8</f>
        <v>0</v>
      </c>
      <c r="AD8" s="104">
        <f>SUM(R8:AC8)</f>
        <v>39166.590580000004</v>
      </c>
    </row>
    <row r="9" spans="1:31" s="2" customFormat="1" ht="21" customHeight="1">
      <c r="A9" s="137" t="s">
        <v>60</v>
      </c>
      <c r="B9" s="137"/>
      <c r="C9" s="137"/>
      <c r="D9" s="89">
        <f>D8</f>
        <v>54634.88958000001</v>
      </c>
      <c r="E9" s="89">
        <f aca="true" t="shared" si="1" ref="E9:AD9">E8</f>
        <v>992.5</v>
      </c>
      <c r="F9" s="89">
        <f t="shared" si="1"/>
        <v>24449.11359</v>
      </c>
      <c r="G9" s="89">
        <f t="shared" si="1"/>
        <v>4053.8598500000003</v>
      </c>
      <c r="H9" s="89">
        <f t="shared" si="1"/>
        <v>5627.975</v>
      </c>
      <c r="I9" s="89">
        <f>I8</f>
        <v>2046.125</v>
      </c>
      <c r="J9" s="89">
        <f>J8</f>
        <v>1997.01714</v>
      </c>
      <c r="K9" s="89">
        <f t="shared" si="1"/>
        <v>0</v>
      </c>
      <c r="L9" s="89">
        <f t="shared" si="1"/>
        <v>0</v>
      </c>
      <c r="M9" s="89">
        <f t="shared" si="1"/>
        <v>0</v>
      </c>
      <c r="N9" s="89">
        <f t="shared" si="1"/>
        <v>0</v>
      </c>
      <c r="O9" s="89">
        <f t="shared" si="1"/>
        <v>0</v>
      </c>
      <c r="P9" s="89">
        <f t="shared" si="1"/>
        <v>0</v>
      </c>
      <c r="Q9" s="89">
        <f t="shared" si="1"/>
        <v>39166.590580000004</v>
      </c>
      <c r="R9" s="89">
        <f t="shared" si="1"/>
        <v>992.5</v>
      </c>
      <c r="S9" s="89">
        <f t="shared" si="1"/>
        <v>24449.11359</v>
      </c>
      <c r="T9" s="89">
        <f t="shared" si="1"/>
        <v>4053.8598500000003</v>
      </c>
      <c r="U9" s="89">
        <f t="shared" si="1"/>
        <v>5627.975</v>
      </c>
      <c r="V9" s="89">
        <f t="shared" si="1"/>
        <v>2046.125</v>
      </c>
      <c r="W9" s="89">
        <f t="shared" si="1"/>
        <v>1997.01714</v>
      </c>
      <c r="X9" s="89">
        <f t="shared" si="1"/>
        <v>0</v>
      </c>
      <c r="Y9" s="89">
        <f t="shared" si="1"/>
        <v>0</v>
      </c>
      <c r="Z9" s="89">
        <f t="shared" si="1"/>
        <v>0</v>
      </c>
      <c r="AA9" s="89">
        <f t="shared" si="1"/>
        <v>0</v>
      </c>
      <c r="AB9" s="89">
        <f t="shared" si="1"/>
        <v>0</v>
      </c>
      <c r="AC9" s="89">
        <f t="shared" si="1"/>
        <v>0</v>
      </c>
      <c r="AD9" s="89">
        <f t="shared" si="1"/>
        <v>39166.590580000004</v>
      </c>
      <c r="AE9" s="105"/>
    </row>
    <row r="10" spans="1:30" s="6" customFormat="1" ht="12.75">
      <c r="A10" s="23"/>
      <c r="B10" s="23"/>
      <c r="C10" s="10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</row>
    <row r="11" spans="3:18" ht="19.5" customHeight="1">
      <c r="C11" s="2"/>
      <c r="D11" s="2"/>
      <c r="E11" s="2"/>
      <c r="F11" s="25"/>
      <c r="G11" s="25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</row>
    <row r="12" spans="4:18" ht="12.75"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</row>
    <row r="13" spans="3:18" ht="12.75">
      <c r="C13" s="68" t="s">
        <v>80</v>
      </c>
      <c r="D13" s="24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</row>
    <row r="14" spans="3:18" ht="12.75">
      <c r="C14" s="68" t="s">
        <v>67</v>
      </c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</row>
    <row r="15" spans="4:18" ht="12.75"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</row>
    <row r="16" spans="4:18" ht="12.75"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</row>
    <row r="17" spans="4:30" ht="12.75"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AD17" s="8"/>
    </row>
    <row r="18" spans="4:18" ht="12.75"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</row>
    <row r="19" spans="4:18" ht="12.75"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4:18" ht="12.75"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</row>
    <row r="21" spans="4:30" ht="12.75"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AD21" s="8"/>
    </row>
    <row r="22" spans="4:18" ht="12.75"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</row>
    <row r="23" spans="4:18" ht="12.75"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</row>
    <row r="24" spans="4:18" ht="12.75"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</row>
    <row r="25" spans="4:18" ht="12.75"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</row>
    <row r="26" spans="4:18" ht="12.75"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</row>
    <row r="27" spans="4:18" ht="12.75"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</row>
    <row r="28" spans="4:18" ht="12.75"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</row>
    <row r="29" spans="4:18" ht="12.75"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</row>
    <row r="30" spans="4:18" ht="12.75"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</row>
    <row r="31" spans="4:18" ht="12.75"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</row>
  </sheetData>
  <sheetProtection/>
  <mergeCells count="9">
    <mergeCell ref="L5:O5"/>
    <mergeCell ref="AC5:AD5"/>
    <mergeCell ref="A9:C9"/>
    <mergeCell ref="AC1:AD1"/>
    <mergeCell ref="AC2:AD2"/>
    <mergeCell ref="D2:AB2"/>
    <mergeCell ref="AC3:AD3"/>
    <mergeCell ref="C4:AB4"/>
    <mergeCell ref="AC4:AD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90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Nestor Jaime Ceballos Alzate</dc:creator>
  <cp:keywords/>
  <dc:description/>
  <cp:lastModifiedBy>JUAN PEDROZA</cp:lastModifiedBy>
  <cp:lastPrinted>2017-01-30T20:20:19Z</cp:lastPrinted>
  <dcterms:created xsi:type="dcterms:W3CDTF">2014-02-18T15:31:15Z</dcterms:created>
  <dcterms:modified xsi:type="dcterms:W3CDTF">2022-08-19T20:22:25Z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