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<sst xmlns="http://schemas.openxmlformats.org/spreadsheetml/2006/main" count="224" uniqueCount="125">
  <si>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</si>
  <si>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</si>
  <si>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</si>
  <si>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</si>
  <si>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</si>
  <si>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</si>
  <si>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</si>
  <si>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</si>
  <si>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</si>
  <si>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</si>
  <si>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</si>
  <si>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</si>
  <si>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</si>
  <si>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</si>
  <si>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</si>
  <si>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</si>
  <si>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</si>
  <si>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</si>
  <si>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</si>
  <si>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</si>
  <si>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</si>
  <si>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</si>
  <si>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</si>
  <si>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</si>
  <si>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</si>
  <si>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</si>
  <si>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</si>
  <si>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</si>
  <si>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</si>
  <si>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</si>
  <si>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</si>
  <si>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</si>
  <si>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</si>
  <si>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</si>
  <si>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</si>
  <si>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</si>
  <si>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</si>
  <si>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</si>
  <si>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</si>
  <si>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</si>
  <si>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</si>
  <si>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</si>
  <si>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</si>
  <si>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</si>
  <si>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</si>
  <si>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</si>
  <si>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</si>
  <si>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</si>
  <si>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</si>
  <si>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</si>
  <si>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</si>
  <si>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</si>
  <si>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</si>
  <si>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</si>
  <si>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</si>
  <si>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</si>
  <si>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</si>
  <si>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</si>
  <si>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</si>
  <si>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</si>
  <si>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</si>
  <si>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</si>
  <si>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</si>
  <si>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</si>
  <si>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</si>
  <si>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</si>
  <si>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</si>
  <si>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</si>
  <si>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</si>
  <si>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</si>
  <si>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</si>
  <si>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</si>
  <si>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</si>
  <si>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</si>
  <si>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</si>
  <si>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</si>
  <si>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</si>
  <si>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</si>
  <si>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</si>
  <si>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</si>
  <si>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</si>
  <si>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</si>
  <si>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</si>
  <si>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</si>
  <si>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</si>
  <si>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</si>
  <si>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</si>
  <si>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</si>
  <si>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</si>
  <si>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</si>
  <si>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</si>
  <si>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</si>
  <si>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</si>
  <si>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</si>
  <si>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</si>
  <si>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</si>
  <si>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</si>
  <si>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</si>
  <si>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</si>
  <si>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</si>
  <si>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</si>
  <si>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</si>
  <si>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</si>
  <si>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</si>
  <si>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</si>
  <si>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</si>
  <si>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</si>
  <si>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</si>
  <si>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</si>
  <si>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</si>
  <si>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</si>
  <si>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</si>
  <si>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</si>
  <si>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</si>
  <si>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</si>
  <si>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</si>
  <si>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A-02-02-02-006-009</t>
  </si>
  <si>
    <t>SERVICIOS DE DISTRIBUCIÓN DE ELECTRICIDAD, GAS Y AGUA (POR CUENTA PROPIA)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</si>
  <si>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</si>
  <si>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</si>
  <si>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</si>
  <si>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</si>
  <si>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Junio - Vigencia 2020</t>
  </si>
  <si>
    <t>CODIGO:  GFI-020-PDT-003-f-001</t>
  </si>
  <si>
    <t>VERSION : 6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</si>
</sst>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/>
      <bottom style="hair"/>
    </border>
    <border>
      <left>
        <color indexed="63"/>
      </left>
      <right style="thin">
        <color rgb="FFD3D3D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164" fontId="54" fillId="35" borderId="13" xfId="0" applyNumberFormat="1" applyFont="1" applyFill="1" applyBorder="1" applyAlignment="1">
      <alignment horizontal="center" vertical="center" wrapText="1" readingOrder="1"/>
    </xf>
    <xf numFmtId="164" fontId="54" fillId="35" borderId="13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2" fillId="0" borderId="24" xfId="0" applyNumberFormat="1" applyFont="1" applyFill="1" applyBorder="1" applyAlignment="1">
      <alignment vertical="center" wrapText="1" readingOrder="1"/>
    </xf>
    <xf numFmtId="164" fontId="2" fillId="0" borderId="24" xfId="0" applyNumberFormat="1" applyFont="1" applyFill="1" applyBorder="1" applyAlignment="1">
      <alignment horizontal="center" vertical="center" wrapText="1" readingOrder="1"/>
    </xf>
    <xf numFmtId="164" fontId="2" fillId="0" borderId="13" xfId="0" applyNumberFormat="1" applyFont="1" applyFill="1" applyBorder="1" applyAlignment="1">
      <alignment vertical="center" wrapText="1" readingOrder="1"/>
    </xf>
    <xf numFmtId="164" fontId="2" fillId="0" borderId="13" xfId="0" applyNumberFormat="1" applyFont="1" applyFill="1" applyBorder="1" applyAlignment="1">
      <alignment horizontal="center"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4" fillId="0" borderId="28" xfId="0" applyNumberFormat="1" applyFont="1" applyFill="1" applyBorder="1" applyAlignment="1">
      <alignment vertical="center" wrapText="1" readingOrder="1"/>
    </xf>
    <xf numFmtId="0" fontId="54" fillId="0" borderId="29" xfId="0" applyNumberFormat="1" applyFont="1" applyFill="1" applyBorder="1" applyAlignment="1">
      <alignment horizontal="justify" vertical="center" wrapText="1" readingOrder="1"/>
    </xf>
    <xf numFmtId="164" fontId="2" fillId="0" borderId="22" xfId="0" applyNumberFormat="1" applyFont="1" applyFill="1" applyBorder="1" applyAlignment="1">
      <alignment vertical="center" wrapText="1" readingOrder="1"/>
    </xf>
    <xf numFmtId="164" fontId="2" fillId="0" borderId="30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4" fillId="0" borderId="22" xfId="0" applyNumberFormat="1" applyFont="1" applyFill="1" applyBorder="1" applyAlignment="1">
      <alignment vertical="center" wrapText="1" readingOrder="1"/>
    </xf>
    <xf numFmtId="3" fontId="54" fillId="0" borderId="30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5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horizontal="left" vertical="center" wrapText="1" indent="2" readingOrder="1"/>
    </xf>
    <xf numFmtId="164" fontId="4" fillId="35" borderId="10" xfId="0" applyNumberFormat="1" applyFont="1" applyFill="1" applyBorder="1" applyAlignment="1">
      <alignment horizontal="left" vertical="center" wrapText="1" indent="3" readingOrder="1"/>
    </xf>
    <xf numFmtId="164" fontId="2" fillId="0" borderId="13" xfId="0" applyNumberFormat="1" applyFont="1" applyFill="1" applyBorder="1" applyAlignment="1">
      <alignment horizontal="left" vertical="center" wrapText="1" indent="4" readingOrder="1"/>
    </xf>
    <xf numFmtId="164" fontId="2" fillId="0" borderId="11" xfId="0" applyNumberFormat="1" applyFont="1" applyFill="1" applyBorder="1" applyAlignment="1">
      <alignment horizontal="left" vertical="center" wrapText="1" indent="4" readingOrder="1"/>
    </xf>
    <xf numFmtId="164" fontId="2" fillId="0" borderId="24" xfId="0" applyNumberFormat="1" applyFont="1" applyFill="1" applyBorder="1" applyAlignment="1">
      <alignment horizontal="left" vertical="center" wrapText="1" indent="4" readingOrder="1"/>
    </xf>
    <xf numFmtId="0" fontId="53" fillId="33" borderId="10" xfId="0" applyNumberFormat="1" applyFont="1" applyFill="1" applyBorder="1" applyAlignment="1">
      <alignment horizontal="left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FONDANE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Gastos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CxP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F11">
            <v>0</v>
          </cell>
        </row>
        <row r="13">
          <cell r="D13">
            <v>709032.3445</v>
          </cell>
          <cell r="E13">
            <v>569755.24478</v>
          </cell>
          <cell r="F13">
            <v>4260.22672</v>
          </cell>
          <cell r="G13">
            <v>914.586</v>
          </cell>
          <cell r="H13">
            <v>0</v>
          </cell>
          <cell r="I13">
            <v>0</v>
          </cell>
          <cell r="J13">
            <v>0</v>
          </cell>
          <cell r="R13">
            <v>569655.24478</v>
          </cell>
          <cell r="S13">
            <v>4360.22672</v>
          </cell>
          <cell r="T13">
            <v>914.586</v>
          </cell>
          <cell r="U13">
            <v>0</v>
          </cell>
          <cell r="V13">
            <v>0</v>
          </cell>
          <cell r="W13">
            <v>0</v>
          </cell>
        </row>
        <row r="14">
          <cell r="D14">
            <v>2039788.39528</v>
          </cell>
          <cell r="E14">
            <v>1561779.04198</v>
          </cell>
          <cell r="F14">
            <v>428312.0669</v>
          </cell>
          <cell r="G14">
            <v>30996.772</v>
          </cell>
          <cell r="H14">
            <v>3975.526</v>
          </cell>
          <cell r="I14">
            <v>1806.271</v>
          </cell>
          <cell r="J14">
            <v>1377.607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1561779.04198</v>
          </cell>
          <cell r="S14">
            <v>428312.0669</v>
          </cell>
          <cell r="T14">
            <v>25206.772</v>
          </cell>
          <cell r="U14">
            <v>9765.526</v>
          </cell>
          <cell r="V14">
            <v>1806.271</v>
          </cell>
          <cell r="W14">
            <v>1200.948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3432.987</v>
          </cell>
          <cell r="H12">
            <v>0</v>
          </cell>
          <cell r="I12">
            <v>53941.4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53941.4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3432.987</v>
          </cell>
          <cell r="F14">
            <v>0</v>
          </cell>
          <cell r="H14">
            <v>0</v>
          </cell>
          <cell r="I14">
            <v>8</v>
          </cell>
          <cell r="J14">
            <v>2435.114</v>
          </cell>
          <cell r="K14">
            <v>0</v>
          </cell>
          <cell r="L14">
            <v>989.873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8</v>
          </cell>
          <cell r="W14">
            <v>1992</v>
          </cell>
          <cell r="X14">
            <v>356.72</v>
          </cell>
          <cell r="Y14">
            <v>1076.267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514.9862899999999</v>
          </cell>
          <cell r="AK14">
            <v>356.72</v>
          </cell>
          <cell r="AL14">
            <v>53.13201</v>
          </cell>
          <cell r="AM14">
            <v>1076.267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514.9862899999999</v>
          </cell>
          <cell r="AX14">
            <v>356.72</v>
          </cell>
          <cell r="AY14">
            <v>53.13201</v>
          </cell>
          <cell r="AZ14">
            <v>1076.267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165185</v>
          </cell>
          <cell r="F23">
            <v>165235.2</v>
          </cell>
          <cell r="H23">
            <v>0</v>
          </cell>
          <cell r="I23">
            <v>16367.0534</v>
          </cell>
          <cell r="J23">
            <v>2448.3042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16367.0534</v>
          </cell>
          <cell r="W23">
            <v>0</v>
          </cell>
          <cell r="X23">
            <v>2448.3042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16363.7934</v>
          </cell>
          <cell r="AJ23">
            <v>0</v>
          </cell>
          <cell r="AK23">
            <v>2448.3042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16363.7934</v>
          </cell>
          <cell r="AW23">
            <v>0</v>
          </cell>
          <cell r="AX23">
            <v>2448.3042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50.2</v>
          </cell>
          <cell r="F24">
            <v>0</v>
          </cell>
          <cell r="H24">
            <v>0</v>
          </cell>
          <cell r="I24">
            <v>44.889</v>
          </cell>
          <cell r="J24">
            <v>22</v>
          </cell>
          <cell r="K24">
            <v>50.2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44.889</v>
          </cell>
          <cell r="W24">
            <v>22</v>
          </cell>
          <cell r="X24">
            <v>46.184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18.3695</v>
          </cell>
          <cell r="AK24">
            <v>0.076</v>
          </cell>
          <cell r="AL24">
            <v>46.26385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18.3695</v>
          </cell>
          <cell r="AX24">
            <v>0.076</v>
          </cell>
          <cell r="AY24">
            <v>46.26385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2143730.426</v>
          </cell>
          <cell r="I29">
            <v>1063019.622</v>
          </cell>
          <cell r="J29">
            <v>1442699.65167</v>
          </cell>
          <cell r="K29">
            <v>359211.50937</v>
          </cell>
          <cell r="L29">
            <v>509500.046</v>
          </cell>
          <cell r="M29">
            <v>429251.34661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1877948.44967</v>
          </cell>
          <cell r="V29">
            <v>852406.921</v>
          </cell>
          <cell r="W29">
            <v>771021.65137</v>
          </cell>
          <cell r="X29">
            <v>490211.137</v>
          </cell>
          <cell r="Y29">
            <v>544699.43115</v>
          </cell>
          <cell r="Z29">
            <v>177342.41661000001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5.012</v>
          </cell>
          <cell r="AI29">
            <v>462560.20738</v>
          </cell>
          <cell r="AJ29">
            <v>680913.13018</v>
          </cell>
          <cell r="AK29">
            <v>470649.178</v>
          </cell>
          <cell r="AL29">
            <v>398868.86199</v>
          </cell>
          <cell r="AM29">
            <v>451021.65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5.012</v>
          </cell>
          <cell r="AV29">
            <v>460569.44737999997</v>
          </cell>
          <cell r="AW29">
            <v>682903.89018</v>
          </cell>
          <cell r="AX29">
            <v>470649.178</v>
          </cell>
          <cell r="AY29">
            <v>398868.86199</v>
          </cell>
          <cell r="AZ29">
            <v>451021.514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524.115</v>
          </cell>
          <cell r="E11">
            <v>524.115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8471.290640000001</v>
          </cell>
          <cell r="E12">
            <v>8471.290640000001</v>
          </cell>
        </row>
        <row r="13">
          <cell r="D13">
            <v>1.757</v>
          </cell>
          <cell r="E13">
            <v>1.757</v>
          </cell>
        </row>
        <row r="15">
          <cell r="D15">
            <v>4207.576480000001</v>
          </cell>
          <cell r="E15">
            <v>4207.576480000001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19081.29772</v>
          </cell>
          <cell r="E16">
            <v>19081.29772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A4" sqref="A4"/>
    </sheetView>
  </sheetViews>
  <sheetFormatPr defaultColWidth="11.421875" defaultRowHeight="15"/>
  <cols>
    <col min="1" max="1" width="15.7109375" style="11" customWidth="1"/>
    <col min="2" max="2" width="4.28125" style="11" customWidth="1"/>
    <col min="3" max="3" width="48.57421875" style="11" customWidth="1"/>
    <col min="4" max="4" width="12.57421875" style="11" customWidth="1"/>
    <col min="5" max="5" width="10.57421875" style="11" customWidth="1"/>
    <col min="6" max="6" width="10.8515625" style="11" customWidth="1"/>
    <col min="7" max="7" width="12.57421875" style="11" customWidth="1"/>
    <col min="8" max="8" width="10.7109375" style="11" hidden="1" customWidth="1"/>
    <col min="9" max="9" width="12.57421875" style="11" hidden="1" customWidth="1"/>
    <col min="10" max="10" width="11.57421875" style="11" hidden="1" customWidth="1"/>
    <col min="11" max="11" width="11.00390625" style="11" hidden="1" customWidth="1"/>
    <col min="12" max="12" width="12.57421875" style="11" hidden="1" customWidth="1"/>
    <col min="13" max="13" width="12.00390625" style="11" customWidth="1"/>
    <col min="14" max="14" width="12.57421875" style="11" hidden="1" customWidth="1"/>
    <col min="15" max="15" width="11.140625" style="11" hidden="1" customWidth="1"/>
    <col min="16" max="19" width="12.57421875" style="11" hidden="1" customWidth="1"/>
    <col min="20" max="20" width="11.00390625" style="11" customWidth="1"/>
    <col min="21" max="21" width="11.57421875" style="11" hidden="1" customWidth="1"/>
    <col min="22" max="23" width="12.57421875" style="11" hidden="1" customWidth="1"/>
    <col min="24" max="24" width="11.7109375" style="11" hidden="1" customWidth="1"/>
    <col min="25" max="25" width="12.57421875" style="11" hidden="1" customWidth="1"/>
    <col min="26" max="26" width="12.57421875" style="11" customWidth="1"/>
    <col min="27" max="27" width="12.57421875" style="11" hidden="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4" width="11.00390625" style="11" hidden="1" customWidth="1"/>
    <col min="35" max="36" width="12.57421875" style="11" hidden="1" customWidth="1"/>
    <col min="37" max="37" width="11.57421875" style="11" hidden="1" customWidth="1"/>
    <col min="38" max="38" width="12.57421875" style="11" hidden="1" customWidth="1"/>
    <col min="39" max="39" width="12.57421875" style="11" customWidth="1"/>
    <col min="40" max="45" width="12.57421875" style="11" hidden="1" customWidth="1"/>
    <col min="46" max="46" width="11.57421875" style="11" customWidth="1"/>
    <col min="47" max="47" width="10.8515625" style="11" hidden="1" customWidth="1"/>
    <col min="48" max="48" width="12.57421875" style="11" hidden="1" customWidth="1"/>
    <col min="49" max="49" width="11.28125" style="11" hidden="1" customWidth="1"/>
    <col min="50" max="50" width="11.421875" style="11" hidden="1" customWidth="1"/>
    <col min="51" max="51" width="12.57421875" style="11" hidden="1" customWidth="1"/>
    <col min="52" max="52" width="12.57421875" style="11" customWidth="1"/>
    <col min="53" max="57" width="12.57421875" style="11" hidden="1" customWidth="1"/>
    <col min="58" max="58" width="13.140625" style="11" hidden="1" customWidth="1"/>
    <col min="59" max="59" width="16.710937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7"/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  <c r="BF1" s="141" t="s">
        <v>123</v>
      </c>
      <c r="BG1" s="14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</row>
    <row r="2" spans="1:223" s="14" customFormat="1" ht="27.75">
      <c r="A2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43" t="s">
        <v>70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4"/>
      <c r="BF2" s="145" t="s">
        <v>81</v>
      </c>
      <c r="BG2" s="146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</row>
    <row r="3" spans="1:223" s="14" customFormat="1" ht="28.5" thickBot="1">
      <c r="A3" s="36"/>
      <c r="B3" s="37"/>
      <c r="C3" s="38"/>
      <c r="D3" s="39"/>
      <c r="E3" s="39"/>
      <c r="F3" s="39"/>
      <c r="G3" s="39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2"/>
      <c r="BF3" s="147"/>
      <c r="BG3" s="148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</row>
    <row r="4" spans="1:59" s="14" customFormat="1" ht="12.75">
      <c r="A4" s="43" t="s">
        <v>72</v>
      </c>
      <c r="B4" s="44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50"/>
      <c r="BF4" s="151" t="s">
        <v>122</v>
      </c>
      <c r="BG4" s="152"/>
    </row>
    <row r="5" spans="1:59" s="14" customFormat="1" ht="13.5" thickBot="1">
      <c r="A5" s="45" t="s">
        <v>71</v>
      </c>
      <c r="B5" s="46"/>
      <c r="C5" s="47"/>
      <c r="D5" s="153" t="s">
        <v>76</v>
      </c>
      <c r="E5" s="154"/>
      <c r="F5" s="154"/>
      <c r="G5" s="155"/>
      <c r="H5" s="63"/>
      <c r="I5" s="63"/>
      <c r="J5" s="63"/>
      <c r="K5" s="63"/>
      <c r="L5" s="63"/>
      <c r="M5" s="63"/>
      <c r="N5" s="63"/>
      <c r="O5" s="63"/>
      <c r="P5" s="63"/>
      <c r="Q5" s="63"/>
      <c r="R5" s="48"/>
      <c r="S5" s="48"/>
      <c r="T5" s="48"/>
      <c r="U5" s="48"/>
      <c r="V5" s="48"/>
      <c r="W5" s="48"/>
      <c r="X5" s="48"/>
      <c r="Y5" s="138"/>
      <c r="Z5" s="138"/>
      <c r="AA5" s="138"/>
      <c r="AB5" s="138"/>
      <c r="AC5" s="138"/>
      <c r="AD5" s="138"/>
      <c r="AE5" s="13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39" t="s">
        <v>0</v>
      </c>
      <c r="BG5" s="140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8" t="s">
        <v>18</v>
      </c>
      <c r="F6" s="68" t="s">
        <v>19</v>
      </c>
      <c r="G6" s="68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2" t="s">
        <v>68</v>
      </c>
      <c r="B7" s="73"/>
      <c r="C7" s="72" t="s">
        <v>82</v>
      </c>
      <c r="D7" s="72">
        <f aca="true" t="shared" si="0" ref="D7:AI7">+D8+D15+D20</f>
        <v>380000</v>
      </c>
      <c r="E7" s="72">
        <f t="shared" si="0"/>
        <v>168668.187</v>
      </c>
      <c r="F7" s="72">
        <f t="shared" si="0"/>
        <v>168668.187</v>
      </c>
      <c r="G7" s="72">
        <f t="shared" si="0"/>
        <v>380000</v>
      </c>
      <c r="H7" s="72">
        <f t="shared" si="0"/>
        <v>0</v>
      </c>
      <c r="I7" s="72">
        <f t="shared" si="0"/>
        <v>70361.3424</v>
      </c>
      <c r="J7" s="72">
        <f t="shared" si="0"/>
        <v>4905.4182</v>
      </c>
      <c r="K7" s="72">
        <f t="shared" si="0"/>
        <v>50.2</v>
      </c>
      <c r="L7" s="72">
        <f t="shared" si="0"/>
        <v>989.873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76306.8336</v>
      </c>
      <c r="U7" s="72">
        <f t="shared" si="0"/>
        <v>0</v>
      </c>
      <c r="V7" s="72">
        <f t="shared" si="0"/>
        <v>70361.3424</v>
      </c>
      <c r="W7" s="72">
        <f t="shared" si="0"/>
        <v>2014</v>
      </c>
      <c r="X7" s="72">
        <f t="shared" si="0"/>
        <v>2851.2082</v>
      </c>
      <c r="Y7" s="72">
        <f t="shared" si="0"/>
        <v>1076.267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76302.81760000001</v>
      </c>
      <c r="AH7" s="72">
        <f t="shared" si="0"/>
        <v>0</v>
      </c>
      <c r="AI7" s="72">
        <f t="shared" si="0"/>
        <v>16363.7934</v>
      </c>
      <c r="AJ7" s="72">
        <f aca="true" t="shared" si="1" ref="AJ7:BG7">+AJ8+AJ15+AJ20</f>
        <v>533.35579</v>
      </c>
      <c r="AK7" s="72">
        <f t="shared" si="1"/>
        <v>2805.1002</v>
      </c>
      <c r="AL7" s="72">
        <f t="shared" si="1"/>
        <v>99.39586</v>
      </c>
      <c r="AM7" s="72">
        <f t="shared" si="1"/>
        <v>1076.267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20877.91225</v>
      </c>
      <c r="AU7" s="72">
        <f t="shared" si="1"/>
        <v>0</v>
      </c>
      <c r="AV7" s="72">
        <f t="shared" si="1"/>
        <v>16363.7934</v>
      </c>
      <c r="AW7" s="72">
        <f t="shared" si="1"/>
        <v>533.35579</v>
      </c>
      <c r="AX7" s="72">
        <f t="shared" si="1"/>
        <v>2805.1002</v>
      </c>
      <c r="AY7" s="72">
        <f t="shared" si="1"/>
        <v>99.39586</v>
      </c>
      <c r="AZ7" s="72">
        <f t="shared" si="1"/>
        <v>1076.267</v>
      </c>
      <c r="BA7" s="72">
        <f t="shared" si="1"/>
        <v>0</v>
      </c>
      <c r="BB7" s="72">
        <f t="shared" si="1"/>
        <v>0</v>
      </c>
      <c r="BC7" s="72">
        <f t="shared" si="1"/>
        <v>0</v>
      </c>
      <c r="BD7" s="72">
        <f t="shared" si="1"/>
        <v>0</v>
      </c>
      <c r="BE7" s="72">
        <f t="shared" si="1"/>
        <v>0</v>
      </c>
      <c r="BF7" s="72">
        <f t="shared" si="1"/>
        <v>0</v>
      </c>
      <c r="BG7" s="72">
        <f t="shared" si="1"/>
        <v>20877.91225</v>
      </c>
      <c r="BH7" s="14"/>
      <c r="BI7" s="14"/>
    </row>
    <row r="8" spans="1:61" s="12" customFormat="1" ht="12.75">
      <c r="A8" s="72" t="s">
        <v>83</v>
      </c>
      <c r="B8" s="73"/>
      <c r="C8" s="72" t="s">
        <v>77</v>
      </c>
      <c r="D8" s="72">
        <f>+D9</f>
        <v>86000</v>
      </c>
      <c r="E8" s="72">
        <f aca="true" t="shared" si="2" ref="E8:BG9">+E9</f>
        <v>3432.987</v>
      </c>
      <c r="F8" s="72">
        <f t="shared" si="2"/>
        <v>3432.987</v>
      </c>
      <c r="G8" s="72">
        <f t="shared" si="2"/>
        <v>86000</v>
      </c>
      <c r="H8" s="72">
        <f t="shared" si="2"/>
        <v>0</v>
      </c>
      <c r="I8" s="72">
        <f t="shared" si="2"/>
        <v>53949.4</v>
      </c>
      <c r="J8" s="72">
        <f t="shared" si="2"/>
        <v>2435.114</v>
      </c>
      <c r="K8" s="72">
        <f t="shared" si="2"/>
        <v>0</v>
      </c>
      <c r="L8" s="72">
        <f t="shared" si="2"/>
        <v>989.873</v>
      </c>
      <c r="M8" s="72">
        <f t="shared" si="2"/>
        <v>0</v>
      </c>
      <c r="N8" s="72">
        <f t="shared" si="2"/>
        <v>0</v>
      </c>
      <c r="O8" s="72">
        <f t="shared" si="2"/>
        <v>0</v>
      </c>
      <c r="P8" s="72">
        <f t="shared" si="2"/>
        <v>0</v>
      </c>
      <c r="Q8" s="72">
        <f t="shared" si="2"/>
        <v>0</v>
      </c>
      <c r="R8" s="72">
        <f t="shared" si="2"/>
        <v>0</v>
      </c>
      <c r="S8" s="72">
        <f t="shared" si="2"/>
        <v>0</v>
      </c>
      <c r="T8" s="72">
        <f t="shared" si="2"/>
        <v>57374.387</v>
      </c>
      <c r="U8" s="72">
        <f t="shared" si="2"/>
        <v>0</v>
      </c>
      <c r="V8" s="72">
        <f t="shared" si="2"/>
        <v>53949.4</v>
      </c>
      <c r="W8" s="72">
        <f t="shared" si="2"/>
        <v>1992</v>
      </c>
      <c r="X8" s="72">
        <f t="shared" si="2"/>
        <v>356.72</v>
      </c>
      <c r="Y8" s="72">
        <f t="shared" si="2"/>
        <v>1076.267</v>
      </c>
      <c r="Z8" s="72">
        <f t="shared" si="2"/>
        <v>0</v>
      </c>
      <c r="AA8" s="72">
        <f t="shared" si="2"/>
        <v>0</v>
      </c>
      <c r="AB8" s="72">
        <f t="shared" si="2"/>
        <v>0</v>
      </c>
      <c r="AC8" s="72">
        <f t="shared" si="2"/>
        <v>0</v>
      </c>
      <c r="AD8" s="72">
        <f t="shared" si="2"/>
        <v>0</v>
      </c>
      <c r="AE8" s="72">
        <f t="shared" si="2"/>
        <v>0</v>
      </c>
      <c r="AF8" s="72">
        <f t="shared" si="2"/>
        <v>0</v>
      </c>
      <c r="AG8" s="72">
        <f t="shared" si="2"/>
        <v>57374.387</v>
      </c>
      <c r="AH8" s="72">
        <f t="shared" si="2"/>
        <v>0</v>
      </c>
      <c r="AI8" s="72">
        <f t="shared" si="2"/>
        <v>0</v>
      </c>
      <c r="AJ8" s="72">
        <f t="shared" si="2"/>
        <v>514.9862899999999</v>
      </c>
      <c r="AK8" s="72">
        <f t="shared" si="2"/>
        <v>356.72</v>
      </c>
      <c r="AL8" s="72">
        <f t="shared" si="2"/>
        <v>53.13201</v>
      </c>
      <c r="AM8" s="72">
        <f t="shared" si="2"/>
        <v>1076.267</v>
      </c>
      <c r="AN8" s="72">
        <f t="shared" si="2"/>
        <v>0</v>
      </c>
      <c r="AO8" s="72">
        <f t="shared" si="2"/>
        <v>0</v>
      </c>
      <c r="AP8" s="72">
        <f t="shared" si="2"/>
        <v>0</v>
      </c>
      <c r="AQ8" s="72">
        <f t="shared" si="2"/>
        <v>0</v>
      </c>
      <c r="AR8" s="72">
        <f t="shared" si="2"/>
        <v>0</v>
      </c>
      <c r="AS8" s="72">
        <f t="shared" si="2"/>
        <v>0</v>
      </c>
      <c r="AT8" s="72">
        <f t="shared" si="2"/>
        <v>2001.1053000000002</v>
      </c>
      <c r="AU8" s="72">
        <f t="shared" si="2"/>
        <v>0</v>
      </c>
      <c r="AV8" s="72">
        <f t="shared" si="2"/>
        <v>0</v>
      </c>
      <c r="AW8" s="72">
        <f t="shared" si="2"/>
        <v>514.9862899999999</v>
      </c>
      <c r="AX8" s="72">
        <f t="shared" si="2"/>
        <v>356.72</v>
      </c>
      <c r="AY8" s="72">
        <f t="shared" si="2"/>
        <v>53.13201</v>
      </c>
      <c r="AZ8" s="72">
        <f t="shared" si="2"/>
        <v>1076.267</v>
      </c>
      <c r="BA8" s="72">
        <f t="shared" si="2"/>
        <v>0</v>
      </c>
      <c r="BB8" s="72">
        <f t="shared" si="2"/>
        <v>0</v>
      </c>
      <c r="BC8" s="72">
        <f t="shared" si="2"/>
        <v>0</v>
      </c>
      <c r="BD8" s="72">
        <f t="shared" si="2"/>
        <v>0</v>
      </c>
      <c r="BE8" s="72">
        <f t="shared" si="2"/>
        <v>0</v>
      </c>
      <c r="BF8" s="72">
        <f t="shared" si="2"/>
        <v>0</v>
      </c>
      <c r="BG8" s="72">
        <f t="shared" si="2"/>
        <v>2001.1053000000002</v>
      </c>
      <c r="BH8" s="14"/>
      <c r="BI8" s="14"/>
    </row>
    <row r="9" spans="1:61" s="15" customFormat="1" ht="12">
      <c r="A9" s="74" t="s">
        <v>84</v>
      </c>
      <c r="B9" s="75"/>
      <c r="C9" s="74" t="s">
        <v>85</v>
      </c>
      <c r="D9" s="74">
        <f>+D10</f>
        <v>86000</v>
      </c>
      <c r="E9" s="74">
        <f t="shared" si="2"/>
        <v>3432.987</v>
      </c>
      <c r="F9" s="74">
        <f t="shared" si="2"/>
        <v>3432.987</v>
      </c>
      <c r="G9" s="74">
        <f t="shared" si="2"/>
        <v>86000</v>
      </c>
      <c r="H9" s="74">
        <f t="shared" si="2"/>
        <v>0</v>
      </c>
      <c r="I9" s="74">
        <f t="shared" si="2"/>
        <v>53949.4</v>
      </c>
      <c r="J9" s="74">
        <f t="shared" si="2"/>
        <v>2435.114</v>
      </c>
      <c r="K9" s="74">
        <f t="shared" si="2"/>
        <v>0</v>
      </c>
      <c r="L9" s="74">
        <f t="shared" si="2"/>
        <v>989.873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0</v>
      </c>
      <c r="R9" s="74">
        <f t="shared" si="2"/>
        <v>0</v>
      </c>
      <c r="S9" s="74">
        <f t="shared" si="2"/>
        <v>0</v>
      </c>
      <c r="T9" s="74">
        <f t="shared" si="2"/>
        <v>57374.387</v>
      </c>
      <c r="U9" s="74">
        <f t="shared" si="2"/>
        <v>0</v>
      </c>
      <c r="V9" s="74">
        <f t="shared" si="2"/>
        <v>53949.4</v>
      </c>
      <c r="W9" s="74">
        <f t="shared" si="2"/>
        <v>1992</v>
      </c>
      <c r="X9" s="74">
        <f t="shared" si="2"/>
        <v>356.72</v>
      </c>
      <c r="Y9" s="74">
        <f t="shared" si="2"/>
        <v>1076.267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0</v>
      </c>
      <c r="AE9" s="74">
        <f t="shared" si="2"/>
        <v>0</v>
      </c>
      <c r="AF9" s="74">
        <f t="shared" si="2"/>
        <v>0</v>
      </c>
      <c r="AG9" s="74">
        <f t="shared" si="2"/>
        <v>57374.387</v>
      </c>
      <c r="AH9" s="74">
        <f t="shared" si="2"/>
        <v>0</v>
      </c>
      <c r="AI9" s="74">
        <f t="shared" si="2"/>
        <v>0</v>
      </c>
      <c r="AJ9" s="74">
        <f t="shared" si="2"/>
        <v>514.9862899999999</v>
      </c>
      <c r="AK9" s="74">
        <f t="shared" si="2"/>
        <v>356.72</v>
      </c>
      <c r="AL9" s="74">
        <f t="shared" si="2"/>
        <v>53.13201</v>
      </c>
      <c r="AM9" s="74">
        <f t="shared" si="2"/>
        <v>1076.267</v>
      </c>
      <c r="AN9" s="74">
        <f t="shared" si="2"/>
        <v>0</v>
      </c>
      <c r="AO9" s="74">
        <f t="shared" si="2"/>
        <v>0</v>
      </c>
      <c r="AP9" s="74">
        <f t="shared" si="2"/>
        <v>0</v>
      </c>
      <c r="AQ9" s="74">
        <f t="shared" si="2"/>
        <v>0</v>
      </c>
      <c r="AR9" s="74">
        <f t="shared" si="2"/>
        <v>0</v>
      </c>
      <c r="AS9" s="74">
        <f t="shared" si="2"/>
        <v>0</v>
      </c>
      <c r="AT9" s="74">
        <f t="shared" si="2"/>
        <v>2001.1053000000002</v>
      </c>
      <c r="AU9" s="74">
        <f t="shared" si="2"/>
        <v>0</v>
      </c>
      <c r="AV9" s="74">
        <f t="shared" si="2"/>
        <v>0</v>
      </c>
      <c r="AW9" s="74">
        <f t="shared" si="2"/>
        <v>514.9862899999999</v>
      </c>
      <c r="AX9" s="74">
        <f t="shared" si="2"/>
        <v>356.72</v>
      </c>
      <c r="AY9" s="74">
        <f t="shared" si="2"/>
        <v>53.13201</v>
      </c>
      <c r="AZ9" s="74">
        <f t="shared" si="2"/>
        <v>1076.267</v>
      </c>
      <c r="BA9" s="74">
        <f t="shared" si="2"/>
        <v>0</v>
      </c>
      <c r="BB9" s="74">
        <f t="shared" si="2"/>
        <v>0</v>
      </c>
      <c r="BC9" s="74">
        <f t="shared" si="2"/>
        <v>0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4">
        <f t="shared" si="2"/>
        <v>2001.1053000000002</v>
      </c>
      <c r="BH9" s="14"/>
      <c r="BI9" s="14"/>
    </row>
    <row r="10" spans="1:61" s="15" customFormat="1" ht="11.25">
      <c r="A10" s="66" t="s">
        <v>86</v>
      </c>
      <c r="B10" s="67"/>
      <c r="C10" s="66" t="s">
        <v>87</v>
      </c>
      <c r="D10" s="66">
        <f>SUM(D11,D13)</f>
        <v>86000</v>
      </c>
      <c r="E10" s="66">
        <f aca="true" t="shared" si="3" ref="E10:BG10">SUM(E11,E13)</f>
        <v>3432.987</v>
      </c>
      <c r="F10" s="66">
        <f t="shared" si="3"/>
        <v>3432.987</v>
      </c>
      <c r="G10" s="66">
        <f t="shared" si="3"/>
        <v>86000</v>
      </c>
      <c r="H10" s="66">
        <f t="shared" si="3"/>
        <v>0</v>
      </c>
      <c r="I10" s="66">
        <f t="shared" si="3"/>
        <v>53949.4</v>
      </c>
      <c r="J10" s="66">
        <f t="shared" si="3"/>
        <v>2435.114</v>
      </c>
      <c r="K10" s="66">
        <f t="shared" si="3"/>
        <v>0</v>
      </c>
      <c r="L10" s="66">
        <f t="shared" si="3"/>
        <v>989.873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57374.387</v>
      </c>
      <c r="U10" s="66">
        <f t="shared" si="3"/>
        <v>0</v>
      </c>
      <c r="V10" s="66">
        <f t="shared" si="3"/>
        <v>53949.4</v>
      </c>
      <c r="W10" s="66">
        <f t="shared" si="3"/>
        <v>1992</v>
      </c>
      <c r="X10" s="66">
        <f t="shared" si="3"/>
        <v>356.72</v>
      </c>
      <c r="Y10" s="66">
        <f t="shared" si="3"/>
        <v>1076.267</v>
      </c>
      <c r="Z10" s="66">
        <f t="shared" si="3"/>
        <v>0</v>
      </c>
      <c r="AA10" s="66">
        <f t="shared" si="3"/>
        <v>0</v>
      </c>
      <c r="AB10" s="66">
        <f t="shared" si="3"/>
        <v>0</v>
      </c>
      <c r="AC10" s="66">
        <f t="shared" si="3"/>
        <v>0</v>
      </c>
      <c r="AD10" s="66">
        <f t="shared" si="3"/>
        <v>0</v>
      </c>
      <c r="AE10" s="66">
        <f t="shared" si="3"/>
        <v>0</v>
      </c>
      <c r="AF10" s="66">
        <f t="shared" si="3"/>
        <v>0</v>
      </c>
      <c r="AG10" s="66">
        <f t="shared" si="3"/>
        <v>57374.387</v>
      </c>
      <c r="AH10" s="66">
        <f t="shared" si="3"/>
        <v>0</v>
      </c>
      <c r="AI10" s="66">
        <f t="shared" si="3"/>
        <v>0</v>
      </c>
      <c r="AJ10" s="66">
        <f t="shared" si="3"/>
        <v>514.9862899999999</v>
      </c>
      <c r="AK10" s="66">
        <f t="shared" si="3"/>
        <v>356.72</v>
      </c>
      <c r="AL10" s="66">
        <f t="shared" si="3"/>
        <v>53.13201</v>
      </c>
      <c r="AM10" s="66">
        <f t="shared" si="3"/>
        <v>1076.267</v>
      </c>
      <c r="AN10" s="66">
        <f t="shared" si="3"/>
        <v>0</v>
      </c>
      <c r="AO10" s="66">
        <f t="shared" si="3"/>
        <v>0</v>
      </c>
      <c r="AP10" s="66">
        <f t="shared" si="3"/>
        <v>0</v>
      </c>
      <c r="AQ10" s="66">
        <f t="shared" si="3"/>
        <v>0</v>
      </c>
      <c r="AR10" s="66">
        <f t="shared" si="3"/>
        <v>0</v>
      </c>
      <c r="AS10" s="66">
        <f t="shared" si="3"/>
        <v>0</v>
      </c>
      <c r="AT10" s="66">
        <f t="shared" si="3"/>
        <v>2001.1053000000002</v>
      </c>
      <c r="AU10" s="66">
        <f t="shared" si="3"/>
        <v>0</v>
      </c>
      <c r="AV10" s="66">
        <f t="shared" si="3"/>
        <v>0</v>
      </c>
      <c r="AW10" s="66">
        <f t="shared" si="3"/>
        <v>514.9862899999999</v>
      </c>
      <c r="AX10" s="66">
        <f t="shared" si="3"/>
        <v>356.72</v>
      </c>
      <c r="AY10" s="66">
        <f t="shared" si="3"/>
        <v>53.13201</v>
      </c>
      <c r="AZ10" s="66">
        <f t="shared" si="3"/>
        <v>1076.267</v>
      </c>
      <c r="BA10" s="66">
        <f t="shared" si="3"/>
        <v>0</v>
      </c>
      <c r="BB10" s="66">
        <f t="shared" si="3"/>
        <v>0</v>
      </c>
      <c r="BC10" s="66">
        <f t="shared" si="3"/>
        <v>0</v>
      </c>
      <c r="BD10" s="66">
        <f t="shared" si="3"/>
        <v>0</v>
      </c>
      <c r="BE10" s="66">
        <f t="shared" si="3"/>
        <v>0</v>
      </c>
      <c r="BF10" s="66">
        <f t="shared" si="3"/>
        <v>0</v>
      </c>
      <c r="BG10" s="66">
        <f t="shared" si="3"/>
        <v>2001.1053000000002</v>
      </c>
      <c r="BH10" s="14"/>
      <c r="BI10" s="14"/>
    </row>
    <row r="11" spans="1:59" s="14" customFormat="1" ht="33.75">
      <c r="A11" s="108" t="s">
        <v>88</v>
      </c>
      <c r="B11" s="106"/>
      <c r="C11" s="107" t="s">
        <v>89</v>
      </c>
      <c r="D11" s="108">
        <f>+D12</f>
        <v>86000</v>
      </c>
      <c r="E11" s="108">
        <f aca="true" t="shared" si="4" ref="E11:BG11">+E12</f>
        <v>0</v>
      </c>
      <c r="F11" s="108">
        <f t="shared" si="4"/>
        <v>3432.987</v>
      </c>
      <c r="G11" s="108">
        <f t="shared" si="4"/>
        <v>82567.013</v>
      </c>
      <c r="H11" s="108">
        <f t="shared" si="4"/>
        <v>0</v>
      </c>
      <c r="I11" s="108">
        <f t="shared" si="4"/>
        <v>53941.4</v>
      </c>
      <c r="J11" s="108">
        <f t="shared" si="4"/>
        <v>0</v>
      </c>
      <c r="K11" s="108">
        <f t="shared" si="4"/>
        <v>0</v>
      </c>
      <c r="L11" s="108">
        <f t="shared" si="4"/>
        <v>0</v>
      </c>
      <c r="M11" s="108">
        <f t="shared" si="4"/>
        <v>0</v>
      </c>
      <c r="N11" s="108">
        <f t="shared" si="4"/>
        <v>0</v>
      </c>
      <c r="O11" s="108">
        <f t="shared" si="4"/>
        <v>0</v>
      </c>
      <c r="P11" s="108">
        <f t="shared" si="4"/>
        <v>0</v>
      </c>
      <c r="Q11" s="108">
        <f t="shared" si="4"/>
        <v>0</v>
      </c>
      <c r="R11" s="108">
        <f t="shared" si="4"/>
        <v>0</v>
      </c>
      <c r="S11" s="108">
        <f t="shared" si="4"/>
        <v>0</v>
      </c>
      <c r="T11" s="108">
        <f t="shared" si="4"/>
        <v>53941.4</v>
      </c>
      <c r="U11" s="108">
        <f t="shared" si="4"/>
        <v>0</v>
      </c>
      <c r="V11" s="108">
        <f t="shared" si="4"/>
        <v>53941.4</v>
      </c>
      <c r="W11" s="108">
        <f t="shared" si="4"/>
        <v>0</v>
      </c>
      <c r="X11" s="108">
        <f t="shared" si="4"/>
        <v>0</v>
      </c>
      <c r="Y11" s="108">
        <f t="shared" si="4"/>
        <v>0</v>
      </c>
      <c r="Z11" s="108">
        <f t="shared" si="4"/>
        <v>0</v>
      </c>
      <c r="AA11" s="108">
        <f t="shared" si="4"/>
        <v>0</v>
      </c>
      <c r="AB11" s="108">
        <f t="shared" si="4"/>
        <v>0</v>
      </c>
      <c r="AC11" s="108">
        <f t="shared" si="4"/>
        <v>0</v>
      </c>
      <c r="AD11" s="108">
        <f t="shared" si="4"/>
        <v>0</v>
      </c>
      <c r="AE11" s="108">
        <f t="shared" si="4"/>
        <v>0</v>
      </c>
      <c r="AF11" s="108">
        <f t="shared" si="4"/>
        <v>0</v>
      </c>
      <c r="AG11" s="108">
        <f t="shared" si="4"/>
        <v>53941.4</v>
      </c>
      <c r="AH11" s="108">
        <f t="shared" si="4"/>
        <v>0</v>
      </c>
      <c r="AI11" s="108">
        <f t="shared" si="4"/>
        <v>0</v>
      </c>
      <c r="AJ11" s="108">
        <f t="shared" si="4"/>
        <v>0</v>
      </c>
      <c r="AK11" s="108">
        <f t="shared" si="4"/>
        <v>0</v>
      </c>
      <c r="AL11" s="108">
        <f t="shared" si="4"/>
        <v>0</v>
      </c>
      <c r="AM11" s="108">
        <f t="shared" si="4"/>
        <v>0</v>
      </c>
      <c r="AN11" s="108">
        <f t="shared" si="4"/>
        <v>0</v>
      </c>
      <c r="AO11" s="108">
        <f t="shared" si="4"/>
        <v>0</v>
      </c>
      <c r="AP11" s="108">
        <f t="shared" si="4"/>
        <v>0</v>
      </c>
      <c r="AQ11" s="108">
        <f t="shared" si="4"/>
        <v>0</v>
      </c>
      <c r="AR11" s="108">
        <f t="shared" si="4"/>
        <v>0</v>
      </c>
      <c r="AS11" s="108">
        <f t="shared" si="4"/>
        <v>0</v>
      </c>
      <c r="AT11" s="108">
        <f t="shared" si="4"/>
        <v>0</v>
      </c>
      <c r="AU11" s="108">
        <f t="shared" si="4"/>
        <v>0</v>
      </c>
      <c r="AV11" s="108">
        <f t="shared" si="4"/>
        <v>0</v>
      </c>
      <c r="AW11" s="108">
        <f t="shared" si="4"/>
        <v>0</v>
      </c>
      <c r="AX11" s="108">
        <f t="shared" si="4"/>
        <v>0</v>
      </c>
      <c r="AY11" s="108">
        <f t="shared" si="4"/>
        <v>0</v>
      </c>
      <c r="AZ11" s="108">
        <f t="shared" si="4"/>
        <v>0</v>
      </c>
      <c r="BA11" s="108">
        <f t="shared" si="4"/>
        <v>0</v>
      </c>
      <c r="BB11" s="108">
        <f t="shared" si="4"/>
        <v>0</v>
      </c>
      <c r="BC11" s="108">
        <f t="shared" si="4"/>
        <v>0</v>
      </c>
      <c r="BD11" s="108">
        <f t="shared" si="4"/>
        <v>0</v>
      </c>
      <c r="BE11" s="108">
        <f t="shared" si="4"/>
        <v>0</v>
      </c>
      <c r="BF11" s="108">
        <f t="shared" si="4"/>
        <v>0</v>
      </c>
      <c r="BG11" s="108">
        <f t="shared" si="4"/>
        <v>0</v>
      </c>
    </row>
    <row r="12" spans="1:59" s="14" customFormat="1" ht="22.5">
      <c r="A12" s="76" t="s">
        <v>116</v>
      </c>
      <c r="B12" s="85" t="s">
        <v>63</v>
      </c>
      <c r="C12" s="86" t="s">
        <v>117</v>
      </c>
      <c r="D12" s="76">
        <v>86000</v>
      </c>
      <c r="E12" s="80">
        <f>+'[2]Informe_Fondane'!E12</f>
        <v>0</v>
      </c>
      <c r="F12" s="80">
        <f>+'[2]Informe_Fondane'!F12</f>
        <v>3432.987</v>
      </c>
      <c r="G12" s="80">
        <f>+D12+E12-F12</f>
        <v>82567.013</v>
      </c>
      <c r="H12" s="80">
        <f>+'[2]Informe_Fondane'!H12</f>
        <v>0</v>
      </c>
      <c r="I12" s="80">
        <f>+'[2]Informe_Fondane'!I12</f>
        <v>53941.4</v>
      </c>
      <c r="J12" s="80">
        <f>+'[2]Informe_Fondane'!J12</f>
        <v>0</v>
      </c>
      <c r="K12" s="80">
        <f>+'[2]Informe_Fondane'!K12</f>
        <v>0</v>
      </c>
      <c r="L12" s="80">
        <f>+'[2]Informe_Fondane'!L12</f>
        <v>0</v>
      </c>
      <c r="M12" s="80">
        <f>+'[2]Informe_Fondane'!M12</f>
        <v>0</v>
      </c>
      <c r="N12" s="80">
        <f>+'[2]Informe_Fondane'!N12</f>
        <v>0</v>
      </c>
      <c r="O12" s="80">
        <f>+'[2]Informe_Fondane'!O12</f>
        <v>0</v>
      </c>
      <c r="P12" s="80">
        <f>+'[2]Informe_Fondane'!P12</f>
        <v>0</v>
      </c>
      <c r="Q12" s="80">
        <f>+'[2]Informe_Fondane'!Q12</f>
        <v>0</v>
      </c>
      <c r="R12" s="80">
        <f>+'[2]Informe_Fondane'!R12</f>
        <v>0</v>
      </c>
      <c r="S12" s="80">
        <f>+'[2]Informe_Fondane'!S12</f>
        <v>0</v>
      </c>
      <c r="T12" s="80">
        <f>SUM(H12:S12)</f>
        <v>53941.4</v>
      </c>
      <c r="U12" s="80">
        <f>+'[2]Informe_Fondane'!U12</f>
        <v>0</v>
      </c>
      <c r="V12" s="80">
        <f>+'[2]Informe_Fondane'!V12</f>
        <v>53941.4</v>
      </c>
      <c r="W12" s="80">
        <f>+'[2]Informe_Fondane'!W12</f>
        <v>0</v>
      </c>
      <c r="X12" s="80">
        <f>+'[2]Informe_Fondane'!X12</f>
        <v>0</v>
      </c>
      <c r="Y12" s="80">
        <f>+'[2]Informe_Fondane'!Y12</f>
        <v>0</v>
      </c>
      <c r="Z12" s="80">
        <f>+'[2]Informe_Fondane'!Z12</f>
        <v>0</v>
      </c>
      <c r="AA12" s="80">
        <f>+'[2]Informe_Fondane'!AA12</f>
        <v>0</v>
      </c>
      <c r="AB12" s="80">
        <f>+'[2]Informe_Fondane'!AB12</f>
        <v>0</v>
      </c>
      <c r="AC12" s="80">
        <f>+'[2]Informe_Fondane'!AC12</f>
        <v>0</v>
      </c>
      <c r="AD12" s="80">
        <f>+'[2]Informe_Fondane'!AD12</f>
        <v>0</v>
      </c>
      <c r="AE12" s="80">
        <f>+'[2]Informe_Fondane'!AE12</f>
        <v>0</v>
      </c>
      <c r="AF12" s="80">
        <f>+'[2]Informe_Fondane'!AF12</f>
        <v>0</v>
      </c>
      <c r="AG12" s="80">
        <f>SUM(U12:AF12)</f>
        <v>53941.4</v>
      </c>
      <c r="AH12" s="80">
        <f>+'[2]Informe_Fondane'!AH12</f>
        <v>0</v>
      </c>
      <c r="AI12" s="80">
        <f>+'[2]Informe_Fondane'!AI12</f>
        <v>0</v>
      </c>
      <c r="AJ12" s="80">
        <f>+'[2]Informe_Fondane'!AJ12</f>
        <v>0</v>
      </c>
      <c r="AK12" s="80">
        <f>+'[2]Informe_Fondane'!AK12</f>
        <v>0</v>
      </c>
      <c r="AL12" s="80">
        <f>+'[2]Informe_Fondane'!AL12</f>
        <v>0</v>
      </c>
      <c r="AM12" s="80">
        <f>+'[2]Informe_Fondane'!AM12</f>
        <v>0</v>
      </c>
      <c r="AN12" s="80">
        <f>+'[2]Informe_Fondane'!AN12</f>
        <v>0</v>
      </c>
      <c r="AO12" s="80">
        <f>+'[2]Informe_Fondane'!AO12</f>
        <v>0</v>
      </c>
      <c r="AP12" s="80">
        <f>+'[2]Informe_Fondane'!AP12</f>
        <v>0</v>
      </c>
      <c r="AQ12" s="80">
        <f>+'[2]Informe_Fondane'!AQ12</f>
        <v>0</v>
      </c>
      <c r="AR12" s="80">
        <f>+'[2]Informe_Fondane'!AR12</f>
        <v>0</v>
      </c>
      <c r="AS12" s="80">
        <f>+'[2]Informe_Fondane'!AS12</f>
        <v>0</v>
      </c>
      <c r="AT12" s="76">
        <f>SUM(AH12:AS12)</f>
        <v>0</v>
      </c>
      <c r="AU12" s="80">
        <f>+'[2]Informe_Fondane'!AU12</f>
        <v>0</v>
      </c>
      <c r="AV12" s="80">
        <f>+'[2]Informe_Fondane'!AV12</f>
        <v>0</v>
      </c>
      <c r="AW12" s="80">
        <f>+'[2]Informe_Fondane'!AW12</f>
        <v>0</v>
      </c>
      <c r="AX12" s="80">
        <f>+'[2]Informe_Fondane'!AX12</f>
        <v>0</v>
      </c>
      <c r="AY12" s="80">
        <f>+'[2]Informe_Fondane'!AY12</f>
        <v>0</v>
      </c>
      <c r="AZ12" s="80">
        <f>+'[2]Informe_Fondane'!AZ12</f>
        <v>0</v>
      </c>
      <c r="BA12" s="80">
        <f>+'[2]Informe_Fondane'!BA12</f>
        <v>0</v>
      </c>
      <c r="BB12" s="80">
        <f>+'[2]Informe_Fondane'!BB12</f>
        <v>0</v>
      </c>
      <c r="BC12" s="80">
        <f>+'[2]Informe_Fondane'!BC12</f>
        <v>0</v>
      </c>
      <c r="BD12" s="80">
        <f>+'[2]Informe_Fondane'!BD12</f>
        <v>0</v>
      </c>
      <c r="BE12" s="80">
        <f>+'[2]Informe_Fondane'!BE12</f>
        <v>0</v>
      </c>
      <c r="BF12" s="80">
        <f>+'[2]Informe_Fondane'!BF12</f>
        <v>0</v>
      </c>
      <c r="BG12" s="80">
        <f>SUM(AU12:BF12)</f>
        <v>0</v>
      </c>
    </row>
    <row r="13" spans="1:59" s="14" customFormat="1" ht="22.5">
      <c r="A13" s="108" t="s">
        <v>118</v>
      </c>
      <c r="B13" s="106"/>
      <c r="C13" s="107" t="s">
        <v>119</v>
      </c>
      <c r="D13" s="108">
        <f>+D14</f>
        <v>0</v>
      </c>
      <c r="E13" s="108">
        <f>+E14</f>
        <v>3432.987</v>
      </c>
      <c r="F13" s="108">
        <f aca="true" t="shared" si="5" ref="F13:BG13">+F14</f>
        <v>0</v>
      </c>
      <c r="G13" s="108">
        <f t="shared" si="5"/>
        <v>3432.987</v>
      </c>
      <c r="H13" s="108">
        <f t="shared" si="5"/>
        <v>0</v>
      </c>
      <c r="I13" s="108">
        <f t="shared" si="5"/>
        <v>8</v>
      </c>
      <c r="J13" s="108">
        <f t="shared" si="5"/>
        <v>2435.114</v>
      </c>
      <c r="K13" s="108">
        <f t="shared" si="5"/>
        <v>0</v>
      </c>
      <c r="L13" s="108">
        <f t="shared" si="5"/>
        <v>989.873</v>
      </c>
      <c r="M13" s="108">
        <f t="shared" si="5"/>
        <v>0</v>
      </c>
      <c r="N13" s="108">
        <f t="shared" si="5"/>
        <v>0</v>
      </c>
      <c r="O13" s="108">
        <f t="shared" si="5"/>
        <v>0</v>
      </c>
      <c r="P13" s="108">
        <f t="shared" si="5"/>
        <v>0</v>
      </c>
      <c r="Q13" s="108">
        <f t="shared" si="5"/>
        <v>0</v>
      </c>
      <c r="R13" s="108">
        <f t="shared" si="5"/>
        <v>0</v>
      </c>
      <c r="S13" s="108">
        <f t="shared" si="5"/>
        <v>0</v>
      </c>
      <c r="T13" s="108">
        <f t="shared" si="5"/>
        <v>3432.987</v>
      </c>
      <c r="U13" s="108">
        <f t="shared" si="5"/>
        <v>0</v>
      </c>
      <c r="V13" s="108">
        <f t="shared" si="5"/>
        <v>8</v>
      </c>
      <c r="W13" s="108">
        <f t="shared" si="5"/>
        <v>1992</v>
      </c>
      <c r="X13" s="108">
        <f t="shared" si="5"/>
        <v>356.72</v>
      </c>
      <c r="Y13" s="108">
        <f t="shared" si="5"/>
        <v>1076.267</v>
      </c>
      <c r="Z13" s="108">
        <f t="shared" si="5"/>
        <v>0</v>
      </c>
      <c r="AA13" s="108">
        <f t="shared" si="5"/>
        <v>0</v>
      </c>
      <c r="AB13" s="108">
        <f t="shared" si="5"/>
        <v>0</v>
      </c>
      <c r="AC13" s="108">
        <f t="shared" si="5"/>
        <v>0</v>
      </c>
      <c r="AD13" s="108">
        <f t="shared" si="5"/>
        <v>0</v>
      </c>
      <c r="AE13" s="108">
        <f t="shared" si="5"/>
        <v>0</v>
      </c>
      <c r="AF13" s="108">
        <f t="shared" si="5"/>
        <v>0</v>
      </c>
      <c r="AG13" s="108">
        <f t="shared" si="5"/>
        <v>3432.987</v>
      </c>
      <c r="AH13" s="108">
        <f t="shared" si="5"/>
        <v>0</v>
      </c>
      <c r="AI13" s="108">
        <f t="shared" si="5"/>
        <v>0</v>
      </c>
      <c r="AJ13" s="108">
        <f t="shared" si="5"/>
        <v>514.9862899999999</v>
      </c>
      <c r="AK13" s="108">
        <f t="shared" si="5"/>
        <v>356.72</v>
      </c>
      <c r="AL13" s="108">
        <f t="shared" si="5"/>
        <v>53.13201</v>
      </c>
      <c r="AM13" s="108">
        <f t="shared" si="5"/>
        <v>1076.267</v>
      </c>
      <c r="AN13" s="108">
        <f t="shared" si="5"/>
        <v>0</v>
      </c>
      <c r="AO13" s="108">
        <f t="shared" si="5"/>
        <v>0</v>
      </c>
      <c r="AP13" s="108">
        <f t="shared" si="5"/>
        <v>0</v>
      </c>
      <c r="AQ13" s="108">
        <f t="shared" si="5"/>
        <v>0</v>
      </c>
      <c r="AR13" s="108">
        <f t="shared" si="5"/>
        <v>0</v>
      </c>
      <c r="AS13" s="108">
        <f t="shared" si="5"/>
        <v>0</v>
      </c>
      <c r="AT13" s="108">
        <f t="shared" si="5"/>
        <v>2001.1053000000002</v>
      </c>
      <c r="AU13" s="108">
        <f t="shared" si="5"/>
        <v>0</v>
      </c>
      <c r="AV13" s="108">
        <f t="shared" si="5"/>
        <v>0</v>
      </c>
      <c r="AW13" s="108">
        <f t="shared" si="5"/>
        <v>514.9862899999999</v>
      </c>
      <c r="AX13" s="108">
        <f t="shared" si="5"/>
        <v>356.72</v>
      </c>
      <c r="AY13" s="108">
        <f t="shared" si="5"/>
        <v>53.13201</v>
      </c>
      <c r="AZ13" s="108">
        <f t="shared" si="5"/>
        <v>1076.267</v>
      </c>
      <c r="BA13" s="108">
        <f t="shared" si="5"/>
        <v>0</v>
      </c>
      <c r="BB13" s="108">
        <f t="shared" si="5"/>
        <v>0</v>
      </c>
      <c r="BC13" s="108">
        <f t="shared" si="5"/>
        <v>0</v>
      </c>
      <c r="BD13" s="108">
        <f t="shared" si="5"/>
        <v>0</v>
      </c>
      <c r="BE13" s="108">
        <f t="shared" si="5"/>
        <v>0</v>
      </c>
      <c r="BF13" s="108">
        <f t="shared" si="5"/>
        <v>0</v>
      </c>
      <c r="BG13" s="108">
        <f t="shared" si="5"/>
        <v>2001.1053000000002</v>
      </c>
    </row>
    <row r="14" spans="1:59" s="14" customFormat="1" ht="15.75" customHeight="1">
      <c r="A14" s="76" t="s">
        <v>120</v>
      </c>
      <c r="B14" s="85">
        <v>20</v>
      </c>
      <c r="C14" s="86" t="s">
        <v>121</v>
      </c>
      <c r="D14" s="76">
        <v>0</v>
      </c>
      <c r="E14" s="80">
        <f>+'[2]Informe_Fondane'!E14</f>
        <v>3432.987</v>
      </c>
      <c r="F14" s="80">
        <f>+'[2]Informe_Fondane'!F14</f>
        <v>0</v>
      </c>
      <c r="G14" s="80">
        <f>+D14+E14-F14</f>
        <v>3432.987</v>
      </c>
      <c r="H14" s="80">
        <f>+'[2]Informe_Fondane'!H14</f>
        <v>0</v>
      </c>
      <c r="I14" s="80">
        <f>+'[2]Informe_Fondane'!I14</f>
        <v>8</v>
      </c>
      <c r="J14" s="80">
        <f>+'[2]Informe_Fondane'!J14</f>
        <v>2435.114</v>
      </c>
      <c r="K14" s="80">
        <f>+'[2]Informe_Fondane'!K14</f>
        <v>0</v>
      </c>
      <c r="L14" s="80">
        <f>+'[2]Informe_Fondane'!L14</f>
        <v>989.873</v>
      </c>
      <c r="M14" s="80">
        <f>+'[2]Informe_Fondane'!M14</f>
        <v>0</v>
      </c>
      <c r="N14" s="80">
        <f>+'[2]Informe_Fondane'!N14</f>
        <v>0</v>
      </c>
      <c r="O14" s="80">
        <f>+'[2]Informe_Fondane'!O14</f>
        <v>0</v>
      </c>
      <c r="P14" s="80">
        <f>+'[2]Informe_Fondane'!P14</f>
        <v>0</v>
      </c>
      <c r="Q14" s="80">
        <f>+'[2]Informe_Fondane'!Q14</f>
        <v>0</v>
      </c>
      <c r="R14" s="80">
        <f>+'[2]Informe_Fondane'!R14</f>
        <v>0</v>
      </c>
      <c r="S14" s="80">
        <f>+'[2]Informe_Fondane'!S14</f>
        <v>0</v>
      </c>
      <c r="T14" s="80">
        <f>SUM(H14:S14)</f>
        <v>3432.987</v>
      </c>
      <c r="U14" s="80">
        <f>+'[2]Informe_Fondane'!U14</f>
        <v>0</v>
      </c>
      <c r="V14" s="80">
        <f>+'[2]Informe_Fondane'!V14</f>
        <v>8</v>
      </c>
      <c r="W14" s="80">
        <f>+'[2]Informe_Fondane'!W14</f>
        <v>1992</v>
      </c>
      <c r="X14" s="80">
        <f>+'[2]Informe_Fondane'!X14</f>
        <v>356.72</v>
      </c>
      <c r="Y14" s="80">
        <f>+'[2]Informe_Fondane'!Y14</f>
        <v>1076.267</v>
      </c>
      <c r="Z14" s="80">
        <f>+'[2]Informe_Fondane'!Z14</f>
        <v>0</v>
      </c>
      <c r="AA14" s="80">
        <f>+'[2]Informe_Fondane'!AA14</f>
        <v>0</v>
      </c>
      <c r="AB14" s="80">
        <f>+'[2]Informe_Fondane'!AB14</f>
        <v>0</v>
      </c>
      <c r="AC14" s="80">
        <f>+'[2]Informe_Fondane'!AC14</f>
        <v>0</v>
      </c>
      <c r="AD14" s="80">
        <f>+'[2]Informe_Fondane'!AD14</f>
        <v>0</v>
      </c>
      <c r="AE14" s="80">
        <f>+'[2]Informe_Fondane'!AE14</f>
        <v>0</v>
      </c>
      <c r="AF14" s="80">
        <f>+'[2]Informe_Fondane'!AF14</f>
        <v>0</v>
      </c>
      <c r="AG14" s="80">
        <f>SUM(U14:AF14)</f>
        <v>3432.987</v>
      </c>
      <c r="AH14" s="80">
        <f>+'[2]Informe_Fondane'!AH14</f>
        <v>0</v>
      </c>
      <c r="AI14" s="80">
        <f>+'[2]Informe_Fondane'!AI14</f>
        <v>0</v>
      </c>
      <c r="AJ14" s="80">
        <f>+'[2]Informe_Fondane'!AJ14</f>
        <v>514.9862899999999</v>
      </c>
      <c r="AK14" s="80">
        <f>+'[2]Informe_Fondane'!AK14</f>
        <v>356.72</v>
      </c>
      <c r="AL14" s="80">
        <f>+'[2]Informe_Fondane'!AL14</f>
        <v>53.13201</v>
      </c>
      <c r="AM14" s="80">
        <f>+'[2]Informe_Fondane'!AM14</f>
        <v>1076.267</v>
      </c>
      <c r="AN14" s="80">
        <f>+'[2]Informe_Fondane'!AN14</f>
        <v>0</v>
      </c>
      <c r="AO14" s="80">
        <f>+'[2]Informe_Fondane'!AO14</f>
        <v>0</v>
      </c>
      <c r="AP14" s="80">
        <f>+'[2]Informe_Fondane'!AP14</f>
        <v>0</v>
      </c>
      <c r="AQ14" s="80">
        <f>+'[2]Informe_Fondane'!AQ14</f>
        <v>0</v>
      </c>
      <c r="AR14" s="80">
        <f>+'[2]Informe_Fondane'!AR14</f>
        <v>0</v>
      </c>
      <c r="AS14" s="80">
        <f>+'[2]Informe_Fondane'!AS14</f>
        <v>0</v>
      </c>
      <c r="AT14" s="76">
        <f>SUM(AH14:AS14)</f>
        <v>2001.1053000000002</v>
      </c>
      <c r="AU14" s="80">
        <f>+'[2]Informe_Fondane'!AU14</f>
        <v>0</v>
      </c>
      <c r="AV14" s="80">
        <f>+'[2]Informe_Fondane'!AV14</f>
        <v>0</v>
      </c>
      <c r="AW14" s="80">
        <f>+'[2]Informe_Fondane'!AW14</f>
        <v>514.9862899999999</v>
      </c>
      <c r="AX14" s="80">
        <f>+'[2]Informe_Fondane'!AX14</f>
        <v>356.72</v>
      </c>
      <c r="AY14" s="80">
        <f>+'[2]Informe_Fondane'!AY14</f>
        <v>53.13201</v>
      </c>
      <c r="AZ14" s="80">
        <f>+'[2]Informe_Fondane'!AZ14</f>
        <v>1076.267</v>
      </c>
      <c r="BA14" s="80">
        <f>+'[2]Informe_Fondane'!BA14</f>
        <v>0</v>
      </c>
      <c r="BB14" s="80">
        <f>+'[2]Informe_Fondane'!BB14</f>
        <v>0</v>
      </c>
      <c r="BC14" s="80">
        <f>+'[2]Informe_Fondane'!BC14</f>
        <v>0</v>
      </c>
      <c r="BD14" s="80">
        <f>+'[2]Informe_Fondane'!BD14</f>
        <v>0</v>
      </c>
      <c r="BE14" s="80">
        <f>+'[2]Informe_Fondane'!BE14</f>
        <v>0</v>
      </c>
      <c r="BF14" s="80">
        <f>+'[2]Informe_Fondane'!BF14</f>
        <v>0</v>
      </c>
      <c r="BG14" s="80">
        <f>SUM(AU14:BF14)</f>
        <v>2001.1053000000002</v>
      </c>
    </row>
    <row r="15" spans="1:59" s="14" customFormat="1" ht="12.75">
      <c r="A15" s="72" t="s">
        <v>90</v>
      </c>
      <c r="B15" s="73"/>
      <c r="C15" s="77" t="s">
        <v>64</v>
      </c>
      <c r="D15" s="72">
        <f>+D16</f>
        <v>76000</v>
      </c>
      <c r="E15" s="72">
        <f aca="true" t="shared" si="6" ref="E15:BG16">+E16</f>
        <v>0</v>
      </c>
      <c r="F15" s="72">
        <f t="shared" si="6"/>
        <v>0</v>
      </c>
      <c r="G15" s="72">
        <f t="shared" si="6"/>
        <v>76000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72">
        <f t="shared" si="6"/>
        <v>0</v>
      </c>
      <c r="O15" s="72">
        <f t="shared" si="6"/>
        <v>0</v>
      </c>
      <c r="P15" s="72">
        <f t="shared" si="6"/>
        <v>0</v>
      </c>
      <c r="Q15" s="72">
        <f t="shared" si="6"/>
        <v>0</v>
      </c>
      <c r="R15" s="72">
        <f t="shared" si="6"/>
        <v>0</v>
      </c>
      <c r="S15" s="72">
        <f t="shared" si="6"/>
        <v>0</v>
      </c>
      <c r="T15" s="72">
        <f t="shared" si="6"/>
        <v>0</v>
      </c>
      <c r="U15" s="72">
        <f t="shared" si="6"/>
        <v>0</v>
      </c>
      <c r="V15" s="72">
        <f t="shared" si="6"/>
        <v>0</v>
      </c>
      <c r="W15" s="72">
        <f t="shared" si="6"/>
        <v>0</v>
      </c>
      <c r="X15" s="72">
        <f t="shared" si="6"/>
        <v>0</v>
      </c>
      <c r="Y15" s="72">
        <f t="shared" si="6"/>
        <v>0</v>
      </c>
      <c r="Z15" s="72">
        <f t="shared" si="6"/>
        <v>0</v>
      </c>
      <c r="AA15" s="72">
        <f t="shared" si="6"/>
        <v>0</v>
      </c>
      <c r="AB15" s="72">
        <f t="shared" si="6"/>
        <v>0</v>
      </c>
      <c r="AC15" s="72">
        <f t="shared" si="6"/>
        <v>0</v>
      </c>
      <c r="AD15" s="72">
        <f t="shared" si="6"/>
        <v>0</v>
      </c>
      <c r="AE15" s="72">
        <f t="shared" si="6"/>
        <v>0</v>
      </c>
      <c r="AF15" s="72">
        <f t="shared" si="6"/>
        <v>0</v>
      </c>
      <c r="AG15" s="72">
        <f t="shared" si="6"/>
        <v>0</v>
      </c>
      <c r="AH15" s="72">
        <f t="shared" si="6"/>
        <v>0</v>
      </c>
      <c r="AI15" s="72">
        <f t="shared" si="6"/>
        <v>0</v>
      </c>
      <c r="AJ15" s="72">
        <f t="shared" si="6"/>
        <v>0</v>
      </c>
      <c r="AK15" s="72">
        <f t="shared" si="6"/>
        <v>0</v>
      </c>
      <c r="AL15" s="72">
        <f t="shared" si="6"/>
        <v>0</v>
      </c>
      <c r="AM15" s="72">
        <f t="shared" si="6"/>
        <v>0</v>
      </c>
      <c r="AN15" s="72">
        <f t="shared" si="6"/>
        <v>0</v>
      </c>
      <c r="AO15" s="72">
        <f t="shared" si="6"/>
        <v>0</v>
      </c>
      <c r="AP15" s="72">
        <f t="shared" si="6"/>
        <v>0</v>
      </c>
      <c r="AQ15" s="72">
        <f t="shared" si="6"/>
        <v>0</v>
      </c>
      <c r="AR15" s="72">
        <f t="shared" si="6"/>
        <v>0</v>
      </c>
      <c r="AS15" s="72">
        <f t="shared" si="6"/>
        <v>0</v>
      </c>
      <c r="AT15" s="72">
        <f t="shared" si="6"/>
        <v>0</v>
      </c>
      <c r="AU15" s="72">
        <f t="shared" si="6"/>
        <v>0</v>
      </c>
      <c r="AV15" s="72">
        <f t="shared" si="6"/>
        <v>0</v>
      </c>
      <c r="AW15" s="72">
        <f t="shared" si="6"/>
        <v>0</v>
      </c>
      <c r="AX15" s="72">
        <f t="shared" si="6"/>
        <v>0</v>
      </c>
      <c r="AY15" s="72">
        <f t="shared" si="6"/>
        <v>0</v>
      </c>
      <c r="AZ15" s="72">
        <f t="shared" si="6"/>
        <v>0</v>
      </c>
      <c r="BA15" s="72">
        <f t="shared" si="6"/>
        <v>0</v>
      </c>
      <c r="BB15" s="72">
        <f t="shared" si="6"/>
        <v>0</v>
      </c>
      <c r="BC15" s="72">
        <f t="shared" si="6"/>
        <v>0</v>
      </c>
      <c r="BD15" s="72">
        <f t="shared" si="6"/>
        <v>0</v>
      </c>
      <c r="BE15" s="72">
        <f t="shared" si="6"/>
        <v>0</v>
      </c>
      <c r="BF15" s="72">
        <f t="shared" si="6"/>
        <v>0</v>
      </c>
      <c r="BG15" s="72">
        <f t="shared" si="6"/>
        <v>0</v>
      </c>
    </row>
    <row r="16" spans="1:59" s="14" customFormat="1" ht="12">
      <c r="A16" s="74" t="s">
        <v>91</v>
      </c>
      <c r="B16" s="75">
        <v>20</v>
      </c>
      <c r="C16" s="78" t="s">
        <v>92</v>
      </c>
      <c r="D16" s="74">
        <f>+D17</f>
        <v>76000</v>
      </c>
      <c r="E16" s="74">
        <f t="shared" si="6"/>
        <v>0</v>
      </c>
      <c r="F16" s="74">
        <f t="shared" si="6"/>
        <v>0</v>
      </c>
      <c r="G16" s="74">
        <f t="shared" si="6"/>
        <v>76000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  <c r="L16" s="74">
        <f t="shared" si="6"/>
        <v>0</v>
      </c>
      <c r="M16" s="74">
        <f t="shared" si="6"/>
        <v>0</v>
      </c>
      <c r="N16" s="74">
        <f t="shared" si="6"/>
        <v>0</v>
      </c>
      <c r="O16" s="74">
        <f t="shared" si="6"/>
        <v>0</v>
      </c>
      <c r="P16" s="74">
        <f t="shared" si="6"/>
        <v>0</v>
      </c>
      <c r="Q16" s="74">
        <f t="shared" si="6"/>
        <v>0</v>
      </c>
      <c r="R16" s="74">
        <f t="shared" si="6"/>
        <v>0</v>
      </c>
      <c r="S16" s="74">
        <f t="shared" si="6"/>
        <v>0</v>
      </c>
      <c r="T16" s="74">
        <f t="shared" si="6"/>
        <v>0</v>
      </c>
      <c r="U16" s="74">
        <f t="shared" si="6"/>
        <v>0</v>
      </c>
      <c r="V16" s="74">
        <f t="shared" si="6"/>
        <v>0</v>
      </c>
      <c r="W16" s="74">
        <f t="shared" si="6"/>
        <v>0</v>
      </c>
      <c r="X16" s="74">
        <f t="shared" si="6"/>
        <v>0</v>
      </c>
      <c r="Y16" s="74">
        <f t="shared" si="6"/>
        <v>0</v>
      </c>
      <c r="Z16" s="74">
        <f t="shared" si="6"/>
        <v>0</v>
      </c>
      <c r="AA16" s="74">
        <f t="shared" si="6"/>
        <v>0</v>
      </c>
      <c r="AB16" s="74">
        <f t="shared" si="6"/>
        <v>0</v>
      </c>
      <c r="AC16" s="74">
        <f t="shared" si="6"/>
        <v>0</v>
      </c>
      <c r="AD16" s="74">
        <f t="shared" si="6"/>
        <v>0</v>
      </c>
      <c r="AE16" s="74">
        <f t="shared" si="6"/>
        <v>0</v>
      </c>
      <c r="AF16" s="74">
        <f t="shared" si="6"/>
        <v>0</v>
      </c>
      <c r="AG16" s="74">
        <f t="shared" si="6"/>
        <v>0</v>
      </c>
      <c r="AH16" s="74">
        <f t="shared" si="6"/>
        <v>0</v>
      </c>
      <c r="AI16" s="74">
        <f t="shared" si="6"/>
        <v>0</v>
      </c>
      <c r="AJ16" s="74">
        <f t="shared" si="6"/>
        <v>0</v>
      </c>
      <c r="AK16" s="74">
        <f t="shared" si="6"/>
        <v>0</v>
      </c>
      <c r="AL16" s="74">
        <f t="shared" si="6"/>
        <v>0</v>
      </c>
      <c r="AM16" s="74">
        <f t="shared" si="6"/>
        <v>0</v>
      </c>
      <c r="AN16" s="74">
        <f t="shared" si="6"/>
        <v>0</v>
      </c>
      <c r="AO16" s="74">
        <f t="shared" si="6"/>
        <v>0</v>
      </c>
      <c r="AP16" s="74">
        <f t="shared" si="6"/>
        <v>0</v>
      </c>
      <c r="AQ16" s="74">
        <f t="shared" si="6"/>
        <v>0</v>
      </c>
      <c r="AR16" s="74">
        <f t="shared" si="6"/>
        <v>0</v>
      </c>
      <c r="AS16" s="74">
        <f t="shared" si="6"/>
        <v>0</v>
      </c>
      <c r="AT16" s="74">
        <f t="shared" si="6"/>
        <v>0</v>
      </c>
      <c r="AU16" s="74">
        <f t="shared" si="6"/>
        <v>0</v>
      </c>
      <c r="AV16" s="74">
        <f t="shared" si="6"/>
        <v>0</v>
      </c>
      <c r="AW16" s="74">
        <f t="shared" si="6"/>
        <v>0</v>
      </c>
      <c r="AX16" s="74">
        <f t="shared" si="6"/>
        <v>0</v>
      </c>
      <c r="AY16" s="74">
        <f t="shared" si="6"/>
        <v>0</v>
      </c>
      <c r="AZ16" s="74">
        <f t="shared" si="6"/>
        <v>0</v>
      </c>
      <c r="BA16" s="74">
        <f t="shared" si="6"/>
        <v>0</v>
      </c>
      <c r="BB16" s="74">
        <f t="shared" si="6"/>
        <v>0</v>
      </c>
      <c r="BC16" s="74">
        <f t="shared" si="6"/>
        <v>0</v>
      </c>
      <c r="BD16" s="74">
        <f t="shared" si="6"/>
        <v>0</v>
      </c>
      <c r="BE16" s="74">
        <f t="shared" si="6"/>
        <v>0</v>
      </c>
      <c r="BF16" s="74">
        <f t="shared" si="6"/>
        <v>0</v>
      </c>
      <c r="BG16" s="74">
        <f t="shared" si="6"/>
        <v>0</v>
      </c>
    </row>
    <row r="17" spans="1:59" s="14" customFormat="1" ht="11.25">
      <c r="A17" s="66" t="s">
        <v>93</v>
      </c>
      <c r="B17" s="67">
        <v>20</v>
      </c>
      <c r="C17" s="79" t="s">
        <v>94</v>
      </c>
      <c r="D17" s="66">
        <f>SUM(D18:D19)</f>
        <v>76000</v>
      </c>
      <c r="E17" s="66">
        <f aca="true" t="shared" si="7" ref="E17:BG17">SUM(E18:E19)</f>
        <v>0</v>
      </c>
      <c r="F17" s="66">
        <f t="shared" si="7"/>
        <v>0</v>
      </c>
      <c r="G17" s="66">
        <f t="shared" si="7"/>
        <v>76000</v>
      </c>
      <c r="H17" s="66">
        <f t="shared" si="7"/>
        <v>0</v>
      </c>
      <c r="I17" s="66">
        <f t="shared" si="7"/>
        <v>0</v>
      </c>
      <c r="J17" s="66">
        <f t="shared" si="7"/>
        <v>0</v>
      </c>
      <c r="K17" s="66">
        <f t="shared" si="7"/>
        <v>0</v>
      </c>
      <c r="L17" s="66">
        <f t="shared" si="7"/>
        <v>0</v>
      </c>
      <c r="M17" s="66">
        <f t="shared" si="7"/>
        <v>0</v>
      </c>
      <c r="N17" s="66">
        <f t="shared" si="7"/>
        <v>0</v>
      </c>
      <c r="O17" s="66">
        <f t="shared" si="7"/>
        <v>0</v>
      </c>
      <c r="P17" s="66">
        <f t="shared" si="7"/>
        <v>0</v>
      </c>
      <c r="Q17" s="66">
        <f t="shared" si="7"/>
        <v>0</v>
      </c>
      <c r="R17" s="66">
        <f t="shared" si="7"/>
        <v>0</v>
      </c>
      <c r="S17" s="66">
        <f t="shared" si="7"/>
        <v>0</v>
      </c>
      <c r="T17" s="66">
        <f t="shared" si="7"/>
        <v>0</v>
      </c>
      <c r="U17" s="66">
        <f t="shared" si="7"/>
        <v>0</v>
      </c>
      <c r="V17" s="66">
        <f t="shared" si="7"/>
        <v>0</v>
      </c>
      <c r="W17" s="66">
        <f t="shared" si="7"/>
        <v>0</v>
      </c>
      <c r="X17" s="66">
        <f t="shared" si="7"/>
        <v>0</v>
      </c>
      <c r="Y17" s="66">
        <f t="shared" si="7"/>
        <v>0</v>
      </c>
      <c r="Z17" s="66">
        <f t="shared" si="7"/>
        <v>0</v>
      </c>
      <c r="AA17" s="66">
        <f t="shared" si="7"/>
        <v>0</v>
      </c>
      <c r="AB17" s="66">
        <f t="shared" si="7"/>
        <v>0</v>
      </c>
      <c r="AC17" s="66">
        <f t="shared" si="7"/>
        <v>0</v>
      </c>
      <c r="AD17" s="66">
        <f t="shared" si="7"/>
        <v>0</v>
      </c>
      <c r="AE17" s="66">
        <f t="shared" si="7"/>
        <v>0</v>
      </c>
      <c r="AF17" s="66">
        <f t="shared" si="7"/>
        <v>0</v>
      </c>
      <c r="AG17" s="66">
        <f t="shared" si="7"/>
        <v>0</v>
      </c>
      <c r="AH17" s="66">
        <f t="shared" si="7"/>
        <v>0</v>
      </c>
      <c r="AI17" s="66">
        <f t="shared" si="7"/>
        <v>0</v>
      </c>
      <c r="AJ17" s="66">
        <f t="shared" si="7"/>
        <v>0</v>
      </c>
      <c r="AK17" s="66">
        <f t="shared" si="7"/>
        <v>0</v>
      </c>
      <c r="AL17" s="66">
        <f t="shared" si="7"/>
        <v>0</v>
      </c>
      <c r="AM17" s="66">
        <f t="shared" si="7"/>
        <v>0</v>
      </c>
      <c r="AN17" s="66">
        <f t="shared" si="7"/>
        <v>0</v>
      </c>
      <c r="AO17" s="66">
        <f t="shared" si="7"/>
        <v>0</v>
      </c>
      <c r="AP17" s="66">
        <f t="shared" si="7"/>
        <v>0</v>
      </c>
      <c r="AQ17" s="66">
        <f t="shared" si="7"/>
        <v>0</v>
      </c>
      <c r="AR17" s="66">
        <f t="shared" si="7"/>
        <v>0</v>
      </c>
      <c r="AS17" s="66">
        <f t="shared" si="7"/>
        <v>0</v>
      </c>
      <c r="AT17" s="66">
        <f t="shared" si="7"/>
        <v>0</v>
      </c>
      <c r="AU17" s="66">
        <f t="shared" si="7"/>
        <v>0</v>
      </c>
      <c r="AV17" s="66">
        <f t="shared" si="7"/>
        <v>0</v>
      </c>
      <c r="AW17" s="66">
        <f t="shared" si="7"/>
        <v>0</v>
      </c>
      <c r="AX17" s="66">
        <f t="shared" si="7"/>
        <v>0</v>
      </c>
      <c r="AY17" s="66">
        <f t="shared" si="7"/>
        <v>0</v>
      </c>
      <c r="AZ17" s="66">
        <f t="shared" si="7"/>
        <v>0</v>
      </c>
      <c r="BA17" s="66">
        <f t="shared" si="7"/>
        <v>0</v>
      </c>
      <c r="BB17" s="66">
        <f t="shared" si="7"/>
        <v>0</v>
      </c>
      <c r="BC17" s="66">
        <f t="shared" si="7"/>
        <v>0</v>
      </c>
      <c r="BD17" s="66">
        <f t="shared" si="7"/>
        <v>0</v>
      </c>
      <c r="BE17" s="66">
        <f t="shared" si="7"/>
        <v>0</v>
      </c>
      <c r="BF17" s="66">
        <f t="shared" si="7"/>
        <v>0</v>
      </c>
      <c r="BG17" s="66">
        <f t="shared" si="7"/>
        <v>0</v>
      </c>
    </row>
    <row r="18" spans="1:59" s="14" customFormat="1" ht="15.75" customHeight="1">
      <c r="A18" s="80" t="s">
        <v>95</v>
      </c>
      <c r="B18" s="81">
        <v>20</v>
      </c>
      <c r="C18" s="82" t="s">
        <v>96</v>
      </c>
      <c r="D18" s="80">
        <v>76000</v>
      </c>
      <c r="E18" s="80">
        <f>+'[2]Informe_Fondane'!E18</f>
        <v>0</v>
      </c>
      <c r="F18" s="80">
        <f>+'[2]Informe_Fondane'!F18</f>
        <v>0</v>
      </c>
      <c r="G18" s="80">
        <f>+D18+E18-F18</f>
        <v>76000</v>
      </c>
      <c r="H18" s="80">
        <f>+'[2]Informe_Fondane'!H18</f>
        <v>0</v>
      </c>
      <c r="I18" s="80">
        <f>+'[2]Informe_Fondane'!I18</f>
        <v>0</v>
      </c>
      <c r="J18" s="80">
        <f>+'[2]Informe_Fondane'!J18</f>
        <v>0</v>
      </c>
      <c r="K18" s="80">
        <f>+'[2]Informe_Fondane'!K18</f>
        <v>0</v>
      </c>
      <c r="L18" s="80">
        <f>+'[2]Informe_Fondane'!L18</f>
        <v>0</v>
      </c>
      <c r="M18" s="80">
        <f>+'[2]Informe_Fondane'!M18</f>
        <v>0</v>
      </c>
      <c r="N18" s="80">
        <f>+'[2]Informe_Fondane'!N18</f>
        <v>0</v>
      </c>
      <c r="O18" s="80">
        <f>+'[2]Informe_Fondane'!O18</f>
        <v>0</v>
      </c>
      <c r="P18" s="80">
        <f>+'[2]Informe_Fondane'!P18</f>
        <v>0</v>
      </c>
      <c r="Q18" s="80">
        <f>+'[2]Informe_Fondane'!Q18</f>
        <v>0</v>
      </c>
      <c r="R18" s="80">
        <f>+'[2]Informe_Fondane'!R18</f>
        <v>0</v>
      </c>
      <c r="S18" s="80">
        <f>+'[2]Informe_Fondane'!S18</f>
        <v>0</v>
      </c>
      <c r="T18" s="80">
        <f>SUM(H18:S18)</f>
        <v>0</v>
      </c>
      <c r="U18" s="80">
        <f>+'[2]Informe_Fondane'!U18</f>
        <v>0</v>
      </c>
      <c r="V18" s="80">
        <f>+'[2]Informe_Fondane'!V18</f>
        <v>0</v>
      </c>
      <c r="W18" s="80">
        <f>+'[2]Informe_Fondane'!W18</f>
        <v>0</v>
      </c>
      <c r="X18" s="80">
        <f>+'[2]Informe_Fondane'!X18</f>
        <v>0</v>
      </c>
      <c r="Y18" s="80">
        <f>+'[2]Informe_Fondane'!Y18</f>
        <v>0</v>
      </c>
      <c r="Z18" s="80">
        <f>+'[2]Informe_Fondane'!Z18</f>
        <v>0</v>
      </c>
      <c r="AA18" s="80">
        <f>+'[2]Informe_Fondane'!AA18</f>
        <v>0</v>
      </c>
      <c r="AB18" s="80">
        <f>+'[2]Informe_Fondane'!AB18</f>
        <v>0</v>
      </c>
      <c r="AC18" s="80">
        <f>+'[2]Informe_Fondane'!AC18</f>
        <v>0</v>
      </c>
      <c r="AD18" s="80">
        <f>+'[2]Informe_Fondane'!AD18</f>
        <v>0</v>
      </c>
      <c r="AE18" s="80">
        <f>+'[2]Informe_Fondane'!AE18</f>
        <v>0</v>
      </c>
      <c r="AF18" s="80">
        <f>+'[2]Informe_Fondane'!AF18</f>
        <v>0</v>
      </c>
      <c r="AG18" s="80">
        <f>SUM(U18:AF18)</f>
        <v>0</v>
      </c>
      <c r="AH18" s="80">
        <f>+'[2]Informe_Fondane'!AH18</f>
        <v>0</v>
      </c>
      <c r="AI18" s="80">
        <f>+'[2]Informe_Fondane'!AI18</f>
        <v>0</v>
      </c>
      <c r="AJ18" s="80">
        <f>+'[2]Informe_Fondane'!AJ18</f>
        <v>0</v>
      </c>
      <c r="AK18" s="80">
        <f>+'[2]Informe_Fondane'!AK18</f>
        <v>0</v>
      </c>
      <c r="AL18" s="80">
        <f>+'[2]Informe_Fondane'!AL18</f>
        <v>0</v>
      </c>
      <c r="AM18" s="80">
        <f>+'[2]Informe_Fondane'!AM18</f>
        <v>0</v>
      </c>
      <c r="AN18" s="80">
        <f>+'[2]Informe_Fondane'!AN18</f>
        <v>0</v>
      </c>
      <c r="AO18" s="80">
        <f>+'[2]Informe_Fondane'!AO18</f>
        <v>0</v>
      </c>
      <c r="AP18" s="80">
        <f>+'[2]Informe_Fondane'!AP18</f>
        <v>0</v>
      </c>
      <c r="AQ18" s="80">
        <f>+'[2]Informe_Fondane'!AQ18</f>
        <v>0</v>
      </c>
      <c r="AR18" s="80">
        <f>+'[2]Informe_Fondane'!AR18</f>
        <v>0</v>
      </c>
      <c r="AS18" s="80">
        <f>+'[2]Informe_Fondane'!AS18</f>
        <v>0</v>
      </c>
      <c r="AT18" s="76">
        <f>SUM(AH18:AS18)</f>
        <v>0</v>
      </c>
      <c r="AU18" s="80">
        <f>+'[2]Informe_Fondane'!AU18</f>
        <v>0</v>
      </c>
      <c r="AV18" s="80">
        <f>+'[2]Informe_Fondane'!AV18</f>
        <v>0</v>
      </c>
      <c r="AW18" s="80">
        <f>+'[2]Informe_Fondane'!AW18</f>
        <v>0</v>
      </c>
      <c r="AX18" s="80">
        <f>+'[2]Informe_Fondane'!AX18</f>
        <v>0</v>
      </c>
      <c r="AY18" s="80">
        <f>+'[2]Informe_Fondane'!AY18</f>
        <v>0</v>
      </c>
      <c r="AZ18" s="80">
        <f>+'[2]Informe_Fondane'!AZ18</f>
        <v>0</v>
      </c>
      <c r="BA18" s="80">
        <f>+'[2]Informe_Fondane'!BA18</f>
        <v>0</v>
      </c>
      <c r="BB18" s="80">
        <f>+'[2]Informe_Fondane'!BB18</f>
        <v>0</v>
      </c>
      <c r="BC18" s="80">
        <f>+'[2]Informe_Fondane'!BC18</f>
        <v>0</v>
      </c>
      <c r="BD18" s="80">
        <f>+'[2]Informe_Fondane'!BD18</f>
        <v>0</v>
      </c>
      <c r="BE18" s="80">
        <f>+'[2]Informe_Fondane'!BE18</f>
        <v>0</v>
      </c>
      <c r="BF18" s="80">
        <f>+'[2]Informe_Fondane'!BF18</f>
        <v>0</v>
      </c>
      <c r="BG18" s="80">
        <f>SUM(AU18:BF18)</f>
        <v>0</v>
      </c>
    </row>
    <row r="19" spans="1:61" s="15" customFormat="1" ht="11.25" hidden="1">
      <c r="A19" s="18" t="s">
        <v>97</v>
      </c>
      <c r="B19" s="19">
        <v>20</v>
      </c>
      <c r="C19" s="83" t="s">
        <v>75</v>
      </c>
      <c r="D19" s="18">
        <v>0</v>
      </c>
      <c r="E19" s="76">
        <f>+'[2]Informe_Fondane'!$E$17</f>
        <v>0</v>
      </c>
      <c r="F19" s="76">
        <f>+'[2]Informe_Fondane'!$F$17</f>
        <v>0</v>
      </c>
      <c r="G19" s="76">
        <f>+D19+E19-F19</f>
        <v>0</v>
      </c>
      <c r="H19" s="76">
        <f>+'[2]Informe_Fondane'!H17</f>
        <v>0</v>
      </c>
      <c r="I19" s="76">
        <f>+'[2]Informe_Fondane'!I17</f>
        <v>0</v>
      </c>
      <c r="J19" s="76">
        <f>+'[2]Informe_Fondane'!J17</f>
        <v>0</v>
      </c>
      <c r="K19" s="76">
        <f>+'[2]Informe_Fondane'!K17</f>
        <v>0</v>
      </c>
      <c r="L19" s="76">
        <f>+'[2]Informe_Fondane'!L17</f>
        <v>0</v>
      </c>
      <c r="M19" s="76">
        <f>+'[2]Informe_Fondane'!M17</f>
        <v>0</v>
      </c>
      <c r="N19" s="76">
        <f>+'[2]Informe_Fondane'!N17</f>
        <v>0</v>
      </c>
      <c r="O19" s="76">
        <f>+'[2]Informe_Fondane'!O17</f>
        <v>0</v>
      </c>
      <c r="P19" s="76">
        <f>+'[2]Informe_Fondane'!P17</f>
        <v>0</v>
      </c>
      <c r="Q19" s="76">
        <f>+'[2]Informe_Fondane'!Q17</f>
        <v>0</v>
      </c>
      <c r="R19" s="76">
        <f>+'[2]Informe_Fondane'!R17</f>
        <v>0</v>
      </c>
      <c r="S19" s="76">
        <f>+'[2]Informe_Fondane'!S17</f>
        <v>0</v>
      </c>
      <c r="T19" s="76">
        <f>SUM(H19:S19)</f>
        <v>0</v>
      </c>
      <c r="U19" s="76">
        <f>+'[2]Informe_Fondane'!U17</f>
        <v>0</v>
      </c>
      <c r="V19" s="76">
        <f>+'[2]Informe_Fondane'!V17</f>
        <v>0</v>
      </c>
      <c r="W19" s="76">
        <f>+'[2]Informe_Fondane'!W17</f>
        <v>0</v>
      </c>
      <c r="X19" s="76">
        <f>+'[2]Informe_Fondane'!X17</f>
        <v>0</v>
      </c>
      <c r="Y19" s="76">
        <f>+'[2]Informe_Fondane'!Y17</f>
        <v>0</v>
      </c>
      <c r="Z19" s="76">
        <f>+'[2]Informe_Fondane'!Z17</f>
        <v>0</v>
      </c>
      <c r="AA19" s="76">
        <f>+'[2]Informe_Fondane'!AA17</f>
        <v>0</v>
      </c>
      <c r="AB19" s="76">
        <f>+'[2]Informe_Fondane'!AB17</f>
        <v>0</v>
      </c>
      <c r="AC19" s="76">
        <f>+'[2]Informe_Fondane'!AC17</f>
        <v>0</v>
      </c>
      <c r="AD19" s="76">
        <f>+'[2]Informe_Fondane'!AD17</f>
        <v>0</v>
      </c>
      <c r="AE19" s="76">
        <f>+'[2]Informe_Fondane'!AE17</f>
        <v>0</v>
      </c>
      <c r="AF19" s="76">
        <f>+'[2]Informe_Fondane'!AF17</f>
        <v>0</v>
      </c>
      <c r="AG19" s="76">
        <f>SUM(U19:AF19)</f>
        <v>0</v>
      </c>
      <c r="AH19" s="76">
        <f>+'[2]Informe_Fondane'!AH17</f>
        <v>0</v>
      </c>
      <c r="AI19" s="76">
        <f>+'[2]Informe_Fondane'!AI17</f>
        <v>0</v>
      </c>
      <c r="AJ19" s="76">
        <f>+'[2]Informe_Fondane'!AJ17</f>
        <v>0</v>
      </c>
      <c r="AK19" s="76">
        <f>+'[2]Informe_Fondane'!AK17</f>
        <v>0</v>
      </c>
      <c r="AL19" s="76">
        <f>+'[2]Informe_Fondane'!AL17</f>
        <v>0</v>
      </c>
      <c r="AM19" s="76">
        <f>+'[2]Informe_Fondane'!AM17</f>
        <v>0</v>
      </c>
      <c r="AN19" s="76">
        <f>+'[2]Informe_Fondane'!AN17</f>
        <v>0</v>
      </c>
      <c r="AO19" s="76">
        <f>+'[2]Informe_Fondane'!AO17</f>
        <v>0</v>
      </c>
      <c r="AP19" s="76">
        <f>+'[2]Informe_Fondane'!AP17</f>
        <v>0</v>
      </c>
      <c r="AQ19" s="76">
        <f>+'[2]Informe_Fondane'!AQ17</f>
        <v>0</v>
      </c>
      <c r="AR19" s="76">
        <f>+'[2]Informe_Fondane'!AR17</f>
        <v>0</v>
      </c>
      <c r="AS19" s="76">
        <f>+'[2]Informe_Fondane'!AS17</f>
        <v>0</v>
      </c>
      <c r="AT19" s="76">
        <f>SUM(AH19:AS19)</f>
        <v>0</v>
      </c>
      <c r="AU19" s="76">
        <f>+'[2]Informe_Fondane'!$AU$12</f>
        <v>0</v>
      </c>
      <c r="AV19" s="76">
        <f>+'[2]Informe_Fondane'!$AU$12</f>
        <v>0</v>
      </c>
      <c r="AW19" s="76">
        <f>+'[2]Informe_Fondane'!$AU$12</f>
        <v>0</v>
      </c>
      <c r="AX19" s="76">
        <f>+'[2]Informe_Fondane'!$AU$12</f>
        <v>0</v>
      </c>
      <c r="AY19" s="76">
        <f>+'[2]Informe_Fondane'!$AU$12</f>
        <v>0</v>
      </c>
      <c r="AZ19" s="76">
        <f>+'[2]Informe_Fondane'!$AU$12</f>
        <v>0</v>
      </c>
      <c r="BA19" s="76">
        <f>+'[2]Informe_Fondane'!$AU$12</f>
        <v>0</v>
      </c>
      <c r="BB19" s="76">
        <f>+'[2]Informe_Fondane'!$AU$12</f>
        <v>0</v>
      </c>
      <c r="BC19" s="76">
        <f>+'[2]Informe_Fondane'!$AU$12</f>
        <v>0</v>
      </c>
      <c r="BD19" s="76">
        <f>+'[2]Informe_Fondane'!$AU$12</f>
        <v>0</v>
      </c>
      <c r="BE19" s="76">
        <f>+'[2]Informe_Fondane'!$AU$12</f>
        <v>0</v>
      </c>
      <c r="BF19" s="76">
        <f>+'[2]Informe_Fondane'!$AU$12</f>
        <v>0</v>
      </c>
      <c r="BG19" s="76">
        <f>SUM(AU19:BF19)</f>
        <v>0</v>
      </c>
      <c r="BH19" s="14"/>
      <c r="BI19" s="14"/>
    </row>
    <row r="20" spans="1:59" s="14" customFormat="1" ht="25.5">
      <c r="A20" s="72" t="s">
        <v>98</v>
      </c>
      <c r="B20" s="73"/>
      <c r="C20" s="72" t="s">
        <v>99</v>
      </c>
      <c r="D20" s="72">
        <f>+D21+D26</f>
        <v>218000</v>
      </c>
      <c r="E20" s="72">
        <f aca="true" t="shared" si="8" ref="E20:BG20">+E21+E26</f>
        <v>165235.2</v>
      </c>
      <c r="F20" s="72">
        <f t="shared" si="8"/>
        <v>165235.2</v>
      </c>
      <c r="G20" s="72">
        <f t="shared" si="8"/>
        <v>218000</v>
      </c>
      <c r="H20" s="72">
        <f t="shared" si="8"/>
        <v>0</v>
      </c>
      <c r="I20" s="72">
        <f t="shared" si="8"/>
        <v>16411.9424</v>
      </c>
      <c r="J20" s="72">
        <f t="shared" si="8"/>
        <v>2470.3042</v>
      </c>
      <c r="K20" s="72">
        <f t="shared" si="8"/>
        <v>50.2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72">
        <f t="shared" si="8"/>
        <v>0</v>
      </c>
      <c r="P20" s="72">
        <f t="shared" si="8"/>
        <v>0</v>
      </c>
      <c r="Q20" s="72">
        <f t="shared" si="8"/>
        <v>0</v>
      </c>
      <c r="R20" s="72">
        <f t="shared" si="8"/>
        <v>0</v>
      </c>
      <c r="S20" s="72">
        <f t="shared" si="8"/>
        <v>0</v>
      </c>
      <c r="T20" s="72">
        <f t="shared" si="8"/>
        <v>18932.4466</v>
      </c>
      <c r="U20" s="72">
        <f t="shared" si="8"/>
        <v>0</v>
      </c>
      <c r="V20" s="72">
        <f t="shared" si="8"/>
        <v>16411.9424</v>
      </c>
      <c r="W20" s="72">
        <f t="shared" si="8"/>
        <v>22</v>
      </c>
      <c r="X20" s="72">
        <f t="shared" si="8"/>
        <v>2494.4882000000002</v>
      </c>
      <c r="Y20" s="72">
        <f t="shared" si="8"/>
        <v>0</v>
      </c>
      <c r="Z20" s="72">
        <f t="shared" si="8"/>
        <v>0</v>
      </c>
      <c r="AA20" s="72">
        <f t="shared" si="8"/>
        <v>0</v>
      </c>
      <c r="AB20" s="72">
        <f t="shared" si="8"/>
        <v>0</v>
      </c>
      <c r="AC20" s="72">
        <f t="shared" si="8"/>
        <v>0</v>
      </c>
      <c r="AD20" s="72">
        <f t="shared" si="8"/>
        <v>0</v>
      </c>
      <c r="AE20" s="72">
        <f t="shared" si="8"/>
        <v>0</v>
      </c>
      <c r="AF20" s="72">
        <f t="shared" si="8"/>
        <v>0</v>
      </c>
      <c r="AG20" s="72">
        <f t="shared" si="8"/>
        <v>18928.4306</v>
      </c>
      <c r="AH20" s="72">
        <f t="shared" si="8"/>
        <v>0</v>
      </c>
      <c r="AI20" s="72">
        <f t="shared" si="8"/>
        <v>16363.7934</v>
      </c>
      <c r="AJ20" s="72">
        <f t="shared" si="8"/>
        <v>18.3695</v>
      </c>
      <c r="AK20" s="72">
        <f t="shared" si="8"/>
        <v>2448.3802</v>
      </c>
      <c r="AL20" s="72">
        <f t="shared" si="8"/>
        <v>46.26385</v>
      </c>
      <c r="AM20" s="72">
        <f t="shared" si="8"/>
        <v>0</v>
      </c>
      <c r="AN20" s="72">
        <f t="shared" si="8"/>
        <v>0</v>
      </c>
      <c r="AO20" s="72">
        <f t="shared" si="8"/>
        <v>0</v>
      </c>
      <c r="AP20" s="72">
        <f t="shared" si="8"/>
        <v>0</v>
      </c>
      <c r="AQ20" s="72">
        <f t="shared" si="8"/>
        <v>0</v>
      </c>
      <c r="AR20" s="72">
        <f t="shared" si="8"/>
        <v>0</v>
      </c>
      <c r="AS20" s="72">
        <f t="shared" si="8"/>
        <v>0</v>
      </c>
      <c r="AT20" s="72">
        <f t="shared" si="8"/>
        <v>18876.806950000002</v>
      </c>
      <c r="AU20" s="72">
        <f t="shared" si="8"/>
        <v>0</v>
      </c>
      <c r="AV20" s="72">
        <f t="shared" si="8"/>
        <v>16363.7934</v>
      </c>
      <c r="AW20" s="72">
        <f t="shared" si="8"/>
        <v>18.3695</v>
      </c>
      <c r="AX20" s="72">
        <f t="shared" si="8"/>
        <v>2448.3802</v>
      </c>
      <c r="AY20" s="72">
        <f t="shared" si="8"/>
        <v>46.26385</v>
      </c>
      <c r="AZ20" s="72">
        <f t="shared" si="8"/>
        <v>0</v>
      </c>
      <c r="BA20" s="72">
        <f t="shared" si="8"/>
        <v>0</v>
      </c>
      <c r="BB20" s="72">
        <f t="shared" si="8"/>
        <v>0</v>
      </c>
      <c r="BC20" s="72">
        <f t="shared" si="8"/>
        <v>0</v>
      </c>
      <c r="BD20" s="72">
        <f t="shared" si="8"/>
        <v>0</v>
      </c>
      <c r="BE20" s="72">
        <f t="shared" si="8"/>
        <v>0</v>
      </c>
      <c r="BF20" s="72">
        <f t="shared" si="8"/>
        <v>0</v>
      </c>
      <c r="BG20" s="72">
        <f t="shared" si="8"/>
        <v>18876.806950000002</v>
      </c>
    </row>
    <row r="21" spans="1:61" s="12" customFormat="1" ht="12.75">
      <c r="A21" s="74" t="s">
        <v>100</v>
      </c>
      <c r="B21" s="75"/>
      <c r="C21" s="78" t="s">
        <v>101</v>
      </c>
      <c r="D21" s="74">
        <f>+D22</f>
        <v>194000</v>
      </c>
      <c r="E21" s="74">
        <f aca="true" t="shared" si="9" ref="E21:BG21">+E22</f>
        <v>165235.2</v>
      </c>
      <c r="F21" s="74">
        <f t="shared" si="9"/>
        <v>165235.2</v>
      </c>
      <c r="G21" s="74">
        <f t="shared" si="9"/>
        <v>194000</v>
      </c>
      <c r="H21" s="74">
        <f t="shared" si="9"/>
        <v>0</v>
      </c>
      <c r="I21" s="74">
        <f t="shared" si="9"/>
        <v>16411.9424</v>
      </c>
      <c r="J21" s="74">
        <f t="shared" si="9"/>
        <v>2470.3042</v>
      </c>
      <c r="K21" s="74">
        <f t="shared" si="9"/>
        <v>50.2</v>
      </c>
      <c r="L21" s="74">
        <f t="shared" si="9"/>
        <v>0</v>
      </c>
      <c r="M21" s="74">
        <f t="shared" si="9"/>
        <v>0</v>
      </c>
      <c r="N21" s="74">
        <f t="shared" si="9"/>
        <v>0</v>
      </c>
      <c r="O21" s="74">
        <f t="shared" si="9"/>
        <v>0</v>
      </c>
      <c r="P21" s="74">
        <f t="shared" si="9"/>
        <v>0</v>
      </c>
      <c r="Q21" s="74">
        <f t="shared" si="9"/>
        <v>0</v>
      </c>
      <c r="R21" s="74">
        <f t="shared" si="9"/>
        <v>0</v>
      </c>
      <c r="S21" s="74">
        <f t="shared" si="9"/>
        <v>0</v>
      </c>
      <c r="T21" s="74">
        <f t="shared" si="9"/>
        <v>18932.4466</v>
      </c>
      <c r="U21" s="74">
        <f t="shared" si="9"/>
        <v>0</v>
      </c>
      <c r="V21" s="74">
        <f t="shared" si="9"/>
        <v>16411.9424</v>
      </c>
      <c r="W21" s="74">
        <f t="shared" si="9"/>
        <v>22</v>
      </c>
      <c r="X21" s="74">
        <f t="shared" si="9"/>
        <v>2494.4882000000002</v>
      </c>
      <c r="Y21" s="74">
        <f t="shared" si="9"/>
        <v>0</v>
      </c>
      <c r="Z21" s="74">
        <f t="shared" si="9"/>
        <v>0</v>
      </c>
      <c r="AA21" s="74">
        <f t="shared" si="9"/>
        <v>0</v>
      </c>
      <c r="AB21" s="74">
        <f t="shared" si="9"/>
        <v>0</v>
      </c>
      <c r="AC21" s="74">
        <f t="shared" si="9"/>
        <v>0</v>
      </c>
      <c r="AD21" s="74">
        <f t="shared" si="9"/>
        <v>0</v>
      </c>
      <c r="AE21" s="74">
        <f t="shared" si="9"/>
        <v>0</v>
      </c>
      <c r="AF21" s="74">
        <f t="shared" si="9"/>
        <v>0</v>
      </c>
      <c r="AG21" s="74">
        <f t="shared" si="9"/>
        <v>18928.4306</v>
      </c>
      <c r="AH21" s="74">
        <f t="shared" si="9"/>
        <v>0</v>
      </c>
      <c r="AI21" s="74">
        <f t="shared" si="9"/>
        <v>16363.7934</v>
      </c>
      <c r="AJ21" s="74">
        <f t="shared" si="9"/>
        <v>18.3695</v>
      </c>
      <c r="AK21" s="74">
        <f t="shared" si="9"/>
        <v>2448.3802</v>
      </c>
      <c r="AL21" s="74">
        <f t="shared" si="9"/>
        <v>46.26385</v>
      </c>
      <c r="AM21" s="74">
        <f t="shared" si="9"/>
        <v>0</v>
      </c>
      <c r="AN21" s="74">
        <f t="shared" si="9"/>
        <v>0</v>
      </c>
      <c r="AO21" s="74">
        <f t="shared" si="9"/>
        <v>0</v>
      </c>
      <c r="AP21" s="74">
        <f t="shared" si="9"/>
        <v>0</v>
      </c>
      <c r="AQ21" s="74">
        <f t="shared" si="9"/>
        <v>0</v>
      </c>
      <c r="AR21" s="74">
        <f t="shared" si="9"/>
        <v>0</v>
      </c>
      <c r="AS21" s="74">
        <f t="shared" si="9"/>
        <v>0</v>
      </c>
      <c r="AT21" s="74">
        <f t="shared" si="9"/>
        <v>18876.806950000002</v>
      </c>
      <c r="AU21" s="74">
        <f t="shared" si="9"/>
        <v>0</v>
      </c>
      <c r="AV21" s="74">
        <f t="shared" si="9"/>
        <v>16363.7934</v>
      </c>
      <c r="AW21" s="74">
        <f t="shared" si="9"/>
        <v>18.3695</v>
      </c>
      <c r="AX21" s="74">
        <f t="shared" si="9"/>
        <v>2448.3802</v>
      </c>
      <c r="AY21" s="74">
        <f t="shared" si="9"/>
        <v>46.26385</v>
      </c>
      <c r="AZ21" s="74">
        <f t="shared" si="9"/>
        <v>0</v>
      </c>
      <c r="BA21" s="74">
        <f t="shared" si="9"/>
        <v>0</v>
      </c>
      <c r="BB21" s="74">
        <f t="shared" si="9"/>
        <v>0</v>
      </c>
      <c r="BC21" s="74">
        <f t="shared" si="9"/>
        <v>0</v>
      </c>
      <c r="BD21" s="74">
        <f t="shared" si="9"/>
        <v>0</v>
      </c>
      <c r="BE21" s="74">
        <f t="shared" si="9"/>
        <v>0</v>
      </c>
      <c r="BF21" s="74">
        <f t="shared" si="9"/>
        <v>0</v>
      </c>
      <c r="BG21" s="74">
        <f t="shared" si="9"/>
        <v>18876.806950000002</v>
      </c>
      <c r="BH21" s="14"/>
      <c r="BI21" s="14"/>
    </row>
    <row r="22" spans="1:61" s="15" customFormat="1" ht="11.25">
      <c r="A22" s="66" t="s">
        <v>102</v>
      </c>
      <c r="B22" s="67"/>
      <c r="C22" s="79" t="s">
        <v>103</v>
      </c>
      <c r="D22" s="66">
        <f>SUM(D23:D25)</f>
        <v>194000</v>
      </c>
      <c r="E22" s="66">
        <f aca="true" t="shared" si="10" ref="E22:BG22">SUM(E23:E25)</f>
        <v>165235.2</v>
      </c>
      <c r="F22" s="66">
        <f t="shared" si="10"/>
        <v>165235.2</v>
      </c>
      <c r="G22" s="66">
        <f t="shared" si="10"/>
        <v>194000</v>
      </c>
      <c r="H22" s="66">
        <f t="shared" si="10"/>
        <v>0</v>
      </c>
      <c r="I22" s="66">
        <f t="shared" si="10"/>
        <v>16411.9424</v>
      </c>
      <c r="J22" s="66">
        <f t="shared" si="10"/>
        <v>2470.3042</v>
      </c>
      <c r="K22" s="66">
        <f t="shared" si="10"/>
        <v>50.2</v>
      </c>
      <c r="L22" s="66">
        <f t="shared" si="10"/>
        <v>0</v>
      </c>
      <c r="M22" s="66">
        <f t="shared" si="10"/>
        <v>0</v>
      </c>
      <c r="N22" s="66">
        <f t="shared" si="10"/>
        <v>0</v>
      </c>
      <c r="O22" s="66">
        <f t="shared" si="10"/>
        <v>0</v>
      </c>
      <c r="P22" s="66">
        <f t="shared" si="10"/>
        <v>0</v>
      </c>
      <c r="Q22" s="66">
        <f t="shared" si="10"/>
        <v>0</v>
      </c>
      <c r="R22" s="66">
        <f t="shared" si="10"/>
        <v>0</v>
      </c>
      <c r="S22" s="66">
        <f t="shared" si="10"/>
        <v>0</v>
      </c>
      <c r="T22" s="66">
        <f t="shared" si="10"/>
        <v>18932.4466</v>
      </c>
      <c r="U22" s="66">
        <f t="shared" si="10"/>
        <v>0</v>
      </c>
      <c r="V22" s="66">
        <f t="shared" si="10"/>
        <v>16411.9424</v>
      </c>
      <c r="W22" s="66">
        <f t="shared" si="10"/>
        <v>22</v>
      </c>
      <c r="X22" s="66">
        <f t="shared" si="10"/>
        <v>2494.4882000000002</v>
      </c>
      <c r="Y22" s="66">
        <f t="shared" si="10"/>
        <v>0</v>
      </c>
      <c r="Z22" s="66">
        <f t="shared" si="10"/>
        <v>0</v>
      </c>
      <c r="AA22" s="66">
        <f t="shared" si="10"/>
        <v>0</v>
      </c>
      <c r="AB22" s="66">
        <f t="shared" si="10"/>
        <v>0</v>
      </c>
      <c r="AC22" s="66">
        <f t="shared" si="10"/>
        <v>0</v>
      </c>
      <c r="AD22" s="66">
        <f t="shared" si="10"/>
        <v>0</v>
      </c>
      <c r="AE22" s="66">
        <f t="shared" si="10"/>
        <v>0</v>
      </c>
      <c r="AF22" s="66">
        <f t="shared" si="10"/>
        <v>0</v>
      </c>
      <c r="AG22" s="66">
        <f t="shared" si="10"/>
        <v>18928.4306</v>
      </c>
      <c r="AH22" s="66">
        <f t="shared" si="10"/>
        <v>0</v>
      </c>
      <c r="AI22" s="66">
        <f t="shared" si="10"/>
        <v>16363.7934</v>
      </c>
      <c r="AJ22" s="66">
        <f t="shared" si="10"/>
        <v>18.3695</v>
      </c>
      <c r="AK22" s="66">
        <f t="shared" si="10"/>
        <v>2448.3802</v>
      </c>
      <c r="AL22" s="66">
        <f t="shared" si="10"/>
        <v>46.26385</v>
      </c>
      <c r="AM22" s="66">
        <f t="shared" si="10"/>
        <v>0</v>
      </c>
      <c r="AN22" s="66">
        <f t="shared" si="10"/>
        <v>0</v>
      </c>
      <c r="AO22" s="66">
        <f t="shared" si="10"/>
        <v>0</v>
      </c>
      <c r="AP22" s="66">
        <f t="shared" si="10"/>
        <v>0</v>
      </c>
      <c r="AQ22" s="66">
        <f t="shared" si="10"/>
        <v>0</v>
      </c>
      <c r="AR22" s="66">
        <f t="shared" si="10"/>
        <v>0</v>
      </c>
      <c r="AS22" s="66">
        <f t="shared" si="10"/>
        <v>0</v>
      </c>
      <c r="AT22" s="66">
        <f t="shared" si="10"/>
        <v>18876.806950000002</v>
      </c>
      <c r="AU22" s="66">
        <f t="shared" si="10"/>
        <v>0</v>
      </c>
      <c r="AV22" s="66">
        <f t="shared" si="10"/>
        <v>16363.7934</v>
      </c>
      <c r="AW22" s="66">
        <f t="shared" si="10"/>
        <v>18.3695</v>
      </c>
      <c r="AX22" s="66">
        <f t="shared" si="10"/>
        <v>2448.3802</v>
      </c>
      <c r="AY22" s="66">
        <f t="shared" si="10"/>
        <v>46.26385</v>
      </c>
      <c r="AZ22" s="66">
        <f t="shared" si="10"/>
        <v>0</v>
      </c>
      <c r="BA22" s="66">
        <f t="shared" si="10"/>
        <v>0</v>
      </c>
      <c r="BB22" s="66">
        <f t="shared" si="10"/>
        <v>0</v>
      </c>
      <c r="BC22" s="66">
        <f t="shared" si="10"/>
        <v>0</v>
      </c>
      <c r="BD22" s="66">
        <f t="shared" si="10"/>
        <v>0</v>
      </c>
      <c r="BE22" s="66">
        <f t="shared" si="10"/>
        <v>0</v>
      </c>
      <c r="BF22" s="66">
        <f t="shared" si="10"/>
        <v>0</v>
      </c>
      <c r="BG22" s="66">
        <f t="shared" si="10"/>
        <v>18876.806950000002</v>
      </c>
      <c r="BH22" s="14"/>
      <c r="BI22" s="14"/>
    </row>
    <row r="23" spans="1:59" s="14" customFormat="1" ht="11.25">
      <c r="A23" s="16" t="s">
        <v>104</v>
      </c>
      <c r="B23" s="17">
        <v>20</v>
      </c>
      <c r="C23" s="84" t="s">
        <v>105</v>
      </c>
      <c r="D23" s="16">
        <v>184000</v>
      </c>
      <c r="E23" s="80">
        <f>+'[2]Informe_Fondane'!E23</f>
        <v>165185</v>
      </c>
      <c r="F23" s="80">
        <f>+'[2]Informe_Fondane'!F23</f>
        <v>165235.2</v>
      </c>
      <c r="G23" s="80">
        <f>+D23+E23-F23</f>
        <v>183949.8</v>
      </c>
      <c r="H23" s="80">
        <f>+'[2]Informe_Fondane'!H23</f>
        <v>0</v>
      </c>
      <c r="I23" s="80">
        <f>+'[2]Informe_Fondane'!I23</f>
        <v>16367.0534</v>
      </c>
      <c r="J23" s="80">
        <f>+'[2]Informe_Fondane'!J23</f>
        <v>2448.3042</v>
      </c>
      <c r="K23" s="80">
        <f>+'[2]Informe_Fondane'!K23</f>
        <v>0</v>
      </c>
      <c r="L23" s="80">
        <f>+'[2]Informe_Fondane'!L23</f>
        <v>0</v>
      </c>
      <c r="M23" s="80">
        <f>+'[2]Informe_Fondane'!M23</f>
        <v>0</v>
      </c>
      <c r="N23" s="80">
        <f>+'[2]Informe_Fondane'!N23</f>
        <v>0</v>
      </c>
      <c r="O23" s="80">
        <f>+'[2]Informe_Fondane'!O23</f>
        <v>0</v>
      </c>
      <c r="P23" s="80">
        <f>+'[2]Informe_Fondane'!P23</f>
        <v>0</v>
      </c>
      <c r="Q23" s="80">
        <f>+'[2]Informe_Fondane'!Q23</f>
        <v>0</v>
      </c>
      <c r="R23" s="80">
        <f>+'[2]Informe_Fondane'!R23</f>
        <v>0</v>
      </c>
      <c r="S23" s="80">
        <f>+'[2]Informe_Fondane'!S23</f>
        <v>0</v>
      </c>
      <c r="T23" s="80">
        <f>SUM(H23:S23)</f>
        <v>18815.3576</v>
      </c>
      <c r="U23" s="80">
        <f>+'[2]Informe_Fondane'!U23</f>
        <v>0</v>
      </c>
      <c r="V23" s="80">
        <f>+'[2]Informe_Fondane'!V23</f>
        <v>16367.0534</v>
      </c>
      <c r="W23" s="80">
        <f>+'[2]Informe_Fondane'!W23</f>
        <v>0</v>
      </c>
      <c r="X23" s="80">
        <f>+'[2]Informe_Fondane'!X23</f>
        <v>2448.3042</v>
      </c>
      <c r="Y23" s="80">
        <f>+'[2]Informe_Fondane'!Y23</f>
        <v>0</v>
      </c>
      <c r="Z23" s="80">
        <f>+'[2]Informe_Fondane'!Z23</f>
        <v>0</v>
      </c>
      <c r="AA23" s="80">
        <f>+'[2]Informe_Fondane'!AA23</f>
        <v>0</v>
      </c>
      <c r="AB23" s="80">
        <f>+'[2]Informe_Fondane'!AB23</f>
        <v>0</v>
      </c>
      <c r="AC23" s="80">
        <f>+'[2]Informe_Fondane'!AC23</f>
        <v>0</v>
      </c>
      <c r="AD23" s="80">
        <f>+'[2]Informe_Fondane'!AD23</f>
        <v>0</v>
      </c>
      <c r="AE23" s="80">
        <f>+'[2]Informe_Fondane'!AE23</f>
        <v>0</v>
      </c>
      <c r="AF23" s="80">
        <f>+'[2]Informe_Fondane'!AF23</f>
        <v>0</v>
      </c>
      <c r="AG23" s="80">
        <f>SUM(U23:AF23)</f>
        <v>18815.3576</v>
      </c>
      <c r="AH23" s="80">
        <f>+'[2]Informe_Fondane'!AH23</f>
        <v>0</v>
      </c>
      <c r="AI23" s="80">
        <f>+'[2]Informe_Fondane'!AI23</f>
        <v>16363.7934</v>
      </c>
      <c r="AJ23" s="80">
        <f>+'[2]Informe_Fondane'!AJ23</f>
        <v>0</v>
      </c>
      <c r="AK23" s="80">
        <f>+'[2]Informe_Fondane'!AK23</f>
        <v>2448.3042</v>
      </c>
      <c r="AL23" s="80">
        <f>+'[2]Informe_Fondane'!AL23</f>
        <v>0</v>
      </c>
      <c r="AM23" s="80">
        <f>+'[2]Informe_Fondane'!AM23</f>
        <v>0</v>
      </c>
      <c r="AN23" s="80">
        <f>+'[2]Informe_Fondane'!AN23</f>
        <v>0</v>
      </c>
      <c r="AO23" s="80">
        <f>+'[2]Informe_Fondane'!AO23</f>
        <v>0</v>
      </c>
      <c r="AP23" s="80">
        <f>+'[2]Informe_Fondane'!AP23</f>
        <v>0</v>
      </c>
      <c r="AQ23" s="80">
        <f>+'[2]Informe_Fondane'!AQ23</f>
        <v>0</v>
      </c>
      <c r="AR23" s="80">
        <f>+'[2]Informe_Fondane'!AR23</f>
        <v>0</v>
      </c>
      <c r="AS23" s="16">
        <f>+'[2]Informe_Fondane'!AS23</f>
        <v>0</v>
      </c>
      <c r="AT23" s="16">
        <f>SUM(AH23:AS23)</f>
        <v>18812.0976</v>
      </c>
      <c r="AU23" s="16">
        <f>+'[2]Informe_Fondane'!AU23</f>
        <v>0</v>
      </c>
      <c r="AV23" s="80">
        <f>+'[2]Informe_Fondane'!AV23</f>
        <v>16363.7934</v>
      </c>
      <c r="AW23" s="80">
        <f>+'[2]Informe_Fondane'!AW23</f>
        <v>0</v>
      </c>
      <c r="AX23" s="80">
        <f>+'[2]Informe_Fondane'!AX23</f>
        <v>2448.3042</v>
      </c>
      <c r="AY23" s="80">
        <f>+'[2]Informe_Fondane'!AY23</f>
        <v>0</v>
      </c>
      <c r="AZ23" s="80">
        <f>+'[2]Informe_Fondane'!AZ23</f>
        <v>0</v>
      </c>
      <c r="BA23" s="80">
        <f>+'[2]Informe_Fondane'!BA23</f>
        <v>0</v>
      </c>
      <c r="BB23" s="80">
        <f>+'[2]Informe_Fondane'!BB23</f>
        <v>0</v>
      </c>
      <c r="BC23" s="80">
        <f>+'[2]Informe_Fondane'!BC23</f>
        <v>0</v>
      </c>
      <c r="BD23" s="80">
        <f>+'[2]Informe_Fondane'!BD23</f>
        <v>0</v>
      </c>
      <c r="BE23" s="80">
        <f>+'[2]Informe_Fondane'!BE23</f>
        <v>0</v>
      </c>
      <c r="BF23" s="80">
        <f>+'[2]Informe_Fondane'!BF23</f>
        <v>0</v>
      </c>
      <c r="BG23" s="80">
        <f>SUM(AU23:BF23)</f>
        <v>18812.0976</v>
      </c>
    </row>
    <row r="24" spans="1:59" s="14" customFormat="1" ht="11.25">
      <c r="A24" s="18" t="s">
        <v>106</v>
      </c>
      <c r="B24" s="19">
        <v>20</v>
      </c>
      <c r="C24" s="83" t="s">
        <v>107</v>
      </c>
      <c r="D24" s="18">
        <v>10000</v>
      </c>
      <c r="E24" s="80">
        <f>+'[2]Informe_Fondane'!E24</f>
        <v>50.2</v>
      </c>
      <c r="F24" s="80">
        <f>+'[2]Informe_Fondane'!F24</f>
        <v>0</v>
      </c>
      <c r="G24" s="80">
        <f>+D24+E24-F24</f>
        <v>10050.2</v>
      </c>
      <c r="H24" s="80">
        <f>+'[2]Informe_Fondane'!H24</f>
        <v>0</v>
      </c>
      <c r="I24" s="80">
        <f>+'[2]Informe_Fondane'!I24</f>
        <v>44.889</v>
      </c>
      <c r="J24" s="80">
        <f>+'[2]Informe_Fondane'!J24</f>
        <v>22</v>
      </c>
      <c r="K24" s="80">
        <f>+'[2]Informe_Fondane'!K24</f>
        <v>50.2</v>
      </c>
      <c r="L24" s="80">
        <f>+'[2]Informe_Fondane'!L24</f>
        <v>0</v>
      </c>
      <c r="M24" s="80">
        <f>+'[2]Informe_Fondane'!M24</f>
        <v>0</v>
      </c>
      <c r="N24" s="80">
        <f>+'[2]Informe_Fondane'!N24</f>
        <v>0</v>
      </c>
      <c r="O24" s="80">
        <f>+'[2]Informe_Fondane'!O24</f>
        <v>0</v>
      </c>
      <c r="P24" s="80">
        <f>+'[2]Informe_Fondane'!P24</f>
        <v>0</v>
      </c>
      <c r="Q24" s="80">
        <f>+'[2]Informe_Fondane'!Q24</f>
        <v>0</v>
      </c>
      <c r="R24" s="80">
        <f>+'[2]Informe_Fondane'!R24</f>
        <v>0</v>
      </c>
      <c r="S24" s="80">
        <f>+'[2]Informe_Fondane'!S24</f>
        <v>0</v>
      </c>
      <c r="T24" s="80">
        <f>SUM(H24:S24)</f>
        <v>117.08900000000001</v>
      </c>
      <c r="U24" s="80">
        <f>+'[2]Informe_Fondane'!U24</f>
        <v>0</v>
      </c>
      <c r="V24" s="80">
        <f>+'[2]Informe_Fondane'!V24</f>
        <v>44.889</v>
      </c>
      <c r="W24" s="80">
        <f>+'[2]Informe_Fondane'!W24</f>
        <v>22</v>
      </c>
      <c r="X24" s="80">
        <f>+'[2]Informe_Fondane'!X24</f>
        <v>46.184</v>
      </c>
      <c r="Y24" s="80">
        <f>+'[2]Informe_Fondane'!Y24</f>
        <v>0</v>
      </c>
      <c r="Z24" s="80">
        <f>+'[2]Informe_Fondane'!Z24</f>
        <v>0</v>
      </c>
      <c r="AA24" s="80">
        <f>+'[2]Informe_Fondane'!AA24</f>
        <v>0</v>
      </c>
      <c r="AB24" s="80">
        <f>+'[2]Informe_Fondane'!AB24</f>
        <v>0</v>
      </c>
      <c r="AC24" s="80">
        <f>+'[2]Informe_Fondane'!AC24</f>
        <v>0</v>
      </c>
      <c r="AD24" s="80">
        <f>+'[2]Informe_Fondane'!AD24</f>
        <v>0</v>
      </c>
      <c r="AE24" s="80">
        <f>+'[2]Informe_Fondane'!AE24</f>
        <v>0</v>
      </c>
      <c r="AF24" s="80">
        <f>+'[2]Informe_Fondane'!AF24</f>
        <v>0</v>
      </c>
      <c r="AG24" s="80">
        <f>SUM(U24:AF24)</f>
        <v>113.07300000000001</v>
      </c>
      <c r="AH24" s="80">
        <f>+'[2]Informe_Fondane'!AH24</f>
        <v>0</v>
      </c>
      <c r="AI24" s="80">
        <f>+'[2]Informe_Fondane'!AI24</f>
        <v>0</v>
      </c>
      <c r="AJ24" s="80">
        <f>+'[2]Informe_Fondane'!AJ24</f>
        <v>18.3695</v>
      </c>
      <c r="AK24" s="80">
        <f>+'[2]Informe_Fondane'!AK24</f>
        <v>0.076</v>
      </c>
      <c r="AL24" s="80">
        <f>+'[2]Informe_Fondane'!AL24</f>
        <v>46.26385</v>
      </c>
      <c r="AM24" s="80">
        <f>+'[2]Informe_Fondane'!AM24</f>
        <v>0</v>
      </c>
      <c r="AN24" s="80">
        <f>+'[2]Informe_Fondane'!AN24</f>
        <v>0</v>
      </c>
      <c r="AO24" s="80">
        <f>+'[2]Informe_Fondane'!AO24</f>
        <v>0</v>
      </c>
      <c r="AP24" s="80">
        <f>+'[2]Informe_Fondane'!AP24</f>
        <v>0</v>
      </c>
      <c r="AQ24" s="80">
        <f>+'[2]Informe_Fondane'!AQ24</f>
        <v>0</v>
      </c>
      <c r="AR24" s="80">
        <f>+'[2]Informe_Fondane'!AR24</f>
        <v>0</v>
      </c>
      <c r="AS24" s="80">
        <f>+'[2]Informe_Fondane'!AS24</f>
        <v>0</v>
      </c>
      <c r="AT24" s="76">
        <f>SUM(AH24:AS24)</f>
        <v>64.70935</v>
      </c>
      <c r="AU24" s="80">
        <f>+'[2]Informe_Fondane'!AU24</f>
        <v>0</v>
      </c>
      <c r="AV24" s="80">
        <f>+'[2]Informe_Fondane'!AV24</f>
        <v>0</v>
      </c>
      <c r="AW24" s="80">
        <f>+'[2]Informe_Fondane'!AW24</f>
        <v>18.3695</v>
      </c>
      <c r="AX24" s="80">
        <f>+'[2]Informe_Fondane'!AX24</f>
        <v>0.076</v>
      </c>
      <c r="AY24" s="80">
        <f>+'[2]Informe_Fondane'!AY24</f>
        <v>46.26385</v>
      </c>
      <c r="AZ24" s="80">
        <f>+'[2]Informe_Fondane'!AZ24</f>
        <v>0</v>
      </c>
      <c r="BA24" s="80">
        <f>+'[2]Informe_Fondane'!BA24</f>
        <v>0</v>
      </c>
      <c r="BB24" s="80">
        <f>+'[2]Informe_Fondane'!BB24</f>
        <v>0</v>
      </c>
      <c r="BC24" s="80">
        <f>+'[2]Informe_Fondane'!BC24</f>
        <v>0</v>
      </c>
      <c r="BD24" s="80">
        <f>+'[2]Informe_Fondane'!BD24</f>
        <v>0</v>
      </c>
      <c r="BE24" s="80">
        <f>+'[2]Informe_Fondane'!BE24</f>
        <v>0</v>
      </c>
      <c r="BF24" s="80">
        <f>+'[2]Informe_Fondane'!BF24</f>
        <v>0</v>
      </c>
      <c r="BG24" s="80">
        <f>SUM(AU24:BF24)</f>
        <v>64.70935</v>
      </c>
    </row>
    <row r="25" spans="1:61" s="15" customFormat="1" ht="9" customHeight="1" hidden="1">
      <c r="A25" s="103" t="s">
        <v>108</v>
      </c>
      <c r="B25" s="104">
        <v>20</v>
      </c>
      <c r="C25" s="105" t="s">
        <v>109</v>
      </c>
      <c r="D25" s="103"/>
      <c r="E25" s="80">
        <f>+'[2]Informe_Fondane'!E25</f>
        <v>0</v>
      </c>
      <c r="F25" s="80">
        <f>+'[2]Informe_Fondane'!F25</f>
        <v>0</v>
      </c>
      <c r="G25" s="80">
        <f>+D25+E25-F25</f>
        <v>0</v>
      </c>
      <c r="H25" s="80">
        <f>+'[2]Informe_Fondane'!H25</f>
        <v>0</v>
      </c>
      <c r="I25" s="80">
        <f>+'[2]Informe_Fondane'!I25</f>
        <v>0</v>
      </c>
      <c r="J25" s="80">
        <f>+'[2]Informe_Fondane'!J25</f>
        <v>0</v>
      </c>
      <c r="K25" s="80">
        <f>+'[2]Informe_Fondane'!K25</f>
        <v>0</v>
      </c>
      <c r="L25" s="80">
        <f>+'[2]Informe_Fondane'!L25</f>
        <v>0</v>
      </c>
      <c r="M25" s="80">
        <f>+'[2]Informe_Fondane'!M25</f>
        <v>0</v>
      </c>
      <c r="N25" s="80">
        <f>+'[2]Informe_Fondane'!N25</f>
        <v>0</v>
      </c>
      <c r="O25" s="80">
        <f>+'[2]Informe_Fondane'!O25</f>
        <v>0</v>
      </c>
      <c r="P25" s="80">
        <f>+'[2]Informe_Fondane'!P25</f>
        <v>0</v>
      </c>
      <c r="Q25" s="80">
        <f>+'[2]Informe_Fondane'!Q25</f>
        <v>0</v>
      </c>
      <c r="R25" s="80">
        <f>+'[2]Informe_Fondane'!R25</f>
        <v>0</v>
      </c>
      <c r="S25" s="80">
        <f>+'[2]Informe_Fondane'!S25</f>
        <v>0</v>
      </c>
      <c r="T25" s="80">
        <f>SUM(H25:S25)</f>
        <v>0</v>
      </c>
      <c r="U25" s="80">
        <f>+'[2]Informe_Fondane'!U25</f>
        <v>0</v>
      </c>
      <c r="V25" s="80">
        <f>+'[2]Informe_Fondane'!V25</f>
        <v>0</v>
      </c>
      <c r="W25" s="80">
        <f>+'[2]Informe_Fondane'!W25</f>
        <v>0</v>
      </c>
      <c r="X25" s="80">
        <f>+'[2]Informe_Fondane'!X25</f>
        <v>0</v>
      </c>
      <c r="Y25" s="80">
        <f>+'[2]Informe_Fondane'!Y25</f>
        <v>0</v>
      </c>
      <c r="Z25" s="80">
        <f>+'[2]Informe_Fondane'!Z25</f>
        <v>0</v>
      </c>
      <c r="AA25" s="80">
        <f>+'[2]Informe_Fondane'!AA25</f>
        <v>0</v>
      </c>
      <c r="AB25" s="80">
        <f>+'[2]Informe_Fondane'!AB25</f>
        <v>0</v>
      </c>
      <c r="AC25" s="80">
        <f>+'[2]Informe_Fondane'!AC25</f>
        <v>0</v>
      </c>
      <c r="AD25" s="80">
        <f>+'[2]Informe_Fondane'!AD25</f>
        <v>0</v>
      </c>
      <c r="AE25" s="80">
        <f>+'[2]Informe_Fondane'!AE25</f>
        <v>0</v>
      </c>
      <c r="AF25" s="80">
        <f>+'[2]Informe_Fondane'!AF25</f>
        <v>0</v>
      </c>
      <c r="AG25" s="80">
        <f>SUM(U25:AF25)</f>
        <v>0</v>
      </c>
      <c r="AH25" s="80">
        <f>+'[2]Informe_Fondane'!AH25</f>
        <v>0</v>
      </c>
      <c r="AI25" s="80">
        <f>+'[2]Informe_Fondane'!AI25</f>
        <v>0</v>
      </c>
      <c r="AJ25" s="80">
        <f>+'[2]Informe_Fondane'!AJ25</f>
        <v>0</v>
      </c>
      <c r="AK25" s="80">
        <f>+'[2]Informe_Fondane'!AK25</f>
        <v>0</v>
      </c>
      <c r="AL25" s="80">
        <f>+'[2]Informe_Fondane'!AL25</f>
        <v>0</v>
      </c>
      <c r="AM25" s="80">
        <f>+'[2]Informe_Fondane'!AM25</f>
        <v>0</v>
      </c>
      <c r="AN25" s="80">
        <f>+'[2]Informe_Fondane'!AN25</f>
        <v>0</v>
      </c>
      <c r="AO25" s="80">
        <f>+'[2]Informe_Fondane'!AO25</f>
        <v>0</v>
      </c>
      <c r="AP25" s="80">
        <f>+'[2]Informe_Fondane'!AP25</f>
        <v>0</v>
      </c>
      <c r="AQ25" s="80">
        <f>+'[2]Informe_Fondane'!AQ25</f>
        <v>0</v>
      </c>
      <c r="AR25" s="80">
        <f>+'[2]Informe_Fondane'!AR25</f>
        <v>0</v>
      </c>
      <c r="AS25" s="80">
        <f>+'[2]Informe_Fondane'!AS25</f>
        <v>0</v>
      </c>
      <c r="AT25" s="76">
        <f>SUM(AH25:AS25)</f>
        <v>0</v>
      </c>
      <c r="AU25" s="80">
        <f>+'[2]Informe_Fondane'!$AU$12</f>
        <v>0</v>
      </c>
      <c r="AV25" s="80">
        <f>+'[2]Informe_Fondane'!$AU$12</f>
        <v>0</v>
      </c>
      <c r="AW25" s="80">
        <f>+'[2]Informe_Fondane'!$AU$12</f>
        <v>0</v>
      </c>
      <c r="AX25" s="80">
        <f>+'[2]Informe_Fondane'!$AU$12</f>
        <v>0</v>
      </c>
      <c r="AY25" s="80">
        <f>+'[2]Informe_Fondane'!$AU$12</f>
        <v>0</v>
      </c>
      <c r="AZ25" s="80">
        <f>+'[2]Informe_Fondane'!$AU$12</f>
        <v>0</v>
      </c>
      <c r="BA25" s="80">
        <f>+'[2]Informe_Fondane'!$AU$12</f>
        <v>0</v>
      </c>
      <c r="BB25" s="80">
        <f>+'[2]Informe_Fondane'!$AU$12</f>
        <v>0</v>
      </c>
      <c r="BC25" s="80">
        <f>+'[2]Informe_Fondane'!$AU$12</f>
        <v>0</v>
      </c>
      <c r="BD25" s="80">
        <f>+'[2]Informe_Fondane'!$AU$12</f>
        <v>0</v>
      </c>
      <c r="BE25" s="80">
        <f>+'[2]Informe_Fondane'!$AU$12</f>
        <v>0</v>
      </c>
      <c r="BF25" s="80">
        <f>+'[2]Informe_Fondane'!$AU$12</f>
        <v>0</v>
      </c>
      <c r="BG25" s="80">
        <f>SUM(AU25:BF25)</f>
        <v>0</v>
      </c>
      <c r="BH25" s="14"/>
      <c r="BI25" s="14"/>
    </row>
    <row r="26" spans="1:59" s="14" customFormat="1" ht="12">
      <c r="A26" s="74" t="s">
        <v>110</v>
      </c>
      <c r="B26" s="75">
        <v>20</v>
      </c>
      <c r="C26" s="78" t="s">
        <v>111</v>
      </c>
      <c r="D26" s="74">
        <f>+D27</f>
        <v>24000</v>
      </c>
      <c r="E26" s="74">
        <f aca="true" t="shared" si="11" ref="E26:BG26">+E27</f>
        <v>0</v>
      </c>
      <c r="F26" s="74">
        <f t="shared" si="11"/>
        <v>0</v>
      </c>
      <c r="G26" s="74">
        <f t="shared" si="11"/>
        <v>24000</v>
      </c>
      <c r="H26" s="74">
        <f t="shared" si="11"/>
        <v>0</v>
      </c>
      <c r="I26" s="74">
        <f t="shared" si="11"/>
        <v>0</v>
      </c>
      <c r="J26" s="74">
        <f t="shared" si="11"/>
        <v>0</v>
      </c>
      <c r="K26" s="74">
        <f t="shared" si="11"/>
        <v>0</v>
      </c>
      <c r="L26" s="74">
        <f t="shared" si="11"/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si="11"/>
        <v>0</v>
      </c>
      <c r="Q26" s="74">
        <f t="shared" si="11"/>
        <v>0</v>
      </c>
      <c r="R26" s="74">
        <f t="shared" si="11"/>
        <v>0</v>
      </c>
      <c r="S26" s="74">
        <f t="shared" si="11"/>
        <v>0</v>
      </c>
      <c r="T26" s="74">
        <f t="shared" si="11"/>
        <v>0</v>
      </c>
      <c r="U26" s="74">
        <f t="shared" si="11"/>
        <v>0</v>
      </c>
      <c r="V26" s="74">
        <f t="shared" si="11"/>
        <v>0</v>
      </c>
      <c r="W26" s="74">
        <f t="shared" si="11"/>
        <v>0</v>
      </c>
      <c r="X26" s="74">
        <f t="shared" si="11"/>
        <v>0</v>
      </c>
      <c r="Y26" s="74">
        <f t="shared" si="11"/>
        <v>0</v>
      </c>
      <c r="Z26" s="74">
        <f t="shared" si="11"/>
        <v>0</v>
      </c>
      <c r="AA26" s="74">
        <f t="shared" si="11"/>
        <v>0</v>
      </c>
      <c r="AB26" s="74">
        <f t="shared" si="11"/>
        <v>0</v>
      </c>
      <c r="AC26" s="74">
        <f t="shared" si="11"/>
        <v>0</v>
      </c>
      <c r="AD26" s="74">
        <f t="shared" si="11"/>
        <v>0</v>
      </c>
      <c r="AE26" s="74">
        <f t="shared" si="11"/>
        <v>0</v>
      </c>
      <c r="AF26" s="74">
        <f t="shared" si="11"/>
        <v>0</v>
      </c>
      <c r="AG26" s="74">
        <f t="shared" si="11"/>
        <v>0</v>
      </c>
      <c r="AH26" s="74">
        <f t="shared" si="11"/>
        <v>0</v>
      </c>
      <c r="AI26" s="74">
        <f t="shared" si="11"/>
        <v>0</v>
      </c>
      <c r="AJ26" s="74">
        <f t="shared" si="11"/>
        <v>0</v>
      </c>
      <c r="AK26" s="74">
        <f t="shared" si="11"/>
        <v>0</v>
      </c>
      <c r="AL26" s="74">
        <f t="shared" si="11"/>
        <v>0</v>
      </c>
      <c r="AM26" s="74">
        <f t="shared" si="11"/>
        <v>0</v>
      </c>
      <c r="AN26" s="74">
        <f t="shared" si="11"/>
        <v>0</v>
      </c>
      <c r="AO26" s="74">
        <f t="shared" si="11"/>
        <v>0</v>
      </c>
      <c r="AP26" s="74">
        <f t="shared" si="11"/>
        <v>0</v>
      </c>
      <c r="AQ26" s="74">
        <f t="shared" si="11"/>
        <v>0</v>
      </c>
      <c r="AR26" s="74">
        <f t="shared" si="11"/>
        <v>0</v>
      </c>
      <c r="AS26" s="74">
        <f t="shared" si="11"/>
        <v>0</v>
      </c>
      <c r="AT26" s="74">
        <f t="shared" si="11"/>
        <v>0</v>
      </c>
      <c r="AU26" s="74">
        <f t="shared" si="11"/>
        <v>0</v>
      </c>
      <c r="AV26" s="74">
        <f t="shared" si="11"/>
        <v>0</v>
      </c>
      <c r="AW26" s="74">
        <f t="shared" si="11"/>
        <v>0</v>
      </c>
      <c r="AX26" s="74">
        <f t="shared" si="11"/>
        <v>0</v>
      </c>
      <c r="AY26" s="74">
        <f t="shared" si="11"/>
        <v>0</v>
      </c>
      <c r="AZ26" s="74">
        <f t="shared" si="11"/>
        <v>0</v>
      </c>
      <c r="BA26" s="74">
        <f t="shared" si="11"/>
        <v>0</v>
      </c>
      <c r="BB26" s="74">
        <f t="shared" si="11"/>
        <v>0</v>
      </c>
      <c r="BC26" s="74">
        <f t="shared" si="11"/>
        <v>0</v>
      </c>
      <c r="BD26" s="74">
        <f t="shared" si="11"/>
        <v>0</v>
      </c>
      <c r="BE26" s="74">
        <f t="shared" si="11"/>
        <v>0</v>
      </c>
      <c r="BF26" s="74">
        <f t="shared" si="11"/>
        <v>0</v>
      </c>
      <c r="BG26" s="74">
        <f t="shared" si="11"/>
        <v>0</v>
      </c>
    </row>
    <row r="27" spans="1:61" s="15" customFormat="1" ht="14.25" customHeight="1">
      <c r="A27" s="61" t="s">
        <v>112</v>
      </c>
      <c r="B27" s="85">
        <v>20</v>
      </c>
      <c r="C27" s="86" t="s">
        <v>113</v>
      </c>
      <c r="D27" s="61">
        <v>24000</v>
      </c>
      <c r="E27" s="80">
        <f>+'[2]Informe_Fondane'!E27</f>
        <v>0</v>
      </c>
      <c r="F27" s="80">
        <f>+'[2]Informe_Fondane'!F27</f>
        <v>0</v>
      </c>
      <c r="G27" s="80">
        <f>+D27+E27-F27</f>
        <v>24000</v>
      </c>
      <c r="H27" s="80">
        <f>+'[2]Informe_Fondane'!H27</f>
        <v>0</v>
      </c>
      <c r="I27" s="80">
        <f>+'[2]Informe_Fondane'!I27</f>
        <v>0</v>
      </c>
      <c r="J27" s="80">
        <f>+'[2]Informe_Fondane'!J27</f>
        <v>0</v>
      </c>
      <c r="K27" s="80">
        <f>+'[2]Informe_Fondane'!K27</f>
        <v>0</v>
      </c>
      <c r="L27" s="80">
        <f>+'[2]Informe_Fondane'!L27</f>
        <v>0</v>
      </c>
      <c r="M27" s="80">
        <f>+'[2]Informe_Fondane'!M27</f>
        <v>0</v>
      </c>
      <c r="N27" s="80">
        <f>+'[2]Informe_Fondane'!N27</f>
        <v>0</v>
      </c>
      <c r="O27" s="80">
        <f>+'[2]Informe_Fondane'!O27</f>
        <v>0</v>
      </c>
      <c r="P27" s="80">
        <f>+'[2]Informe_Fondane'!P27</f>
        <v>0</v>
      </c>
      <c r="Q27" s="80">
        <f>+'[2]Informe_Fondane'!Q27</f>
        <v>0</v>
      </c>
      <c r="R27" s="80">
        <f>+'[2]Informe_Fondane'!R27</f>
        <v>0</v>
      </c>
      <c r="S27" s="80">
        <f>+'[2]Informe_Fondane'!S27</f>
        <v>0</v>
      </c>
      <c r="T27" s="80">
        <f>SUM(H27:S27)</f>
        <v>0</v>
      </c>
      <c r="U27" s="80">
        <f>+'[2]Informe_Fondane'!U27</f>
        <v>0</v>
      </c>
      <c r="V27" s="80">
        <f>+'[2]Informe_Fondane'!V27</f>
        <v>0</v>
      </c>
      <c r="W27" s="80">
        <f>+'[2]Informe_Fondane'!W27</f>
        <v>0</v>
      </c>
      <c r="X27" s="80">
        <f>+'[2]Informe_Fondane'!X27</f>
        <v>0</v>
      </c>
      <c r="Y27" s="80">
        <f>+'[2]Informe_Fondane'!Y27</f>
        <v>0</v>
      </c>
      <c r="Z27" s="80">
        <f>+'[2]Informe_Fondane'!Z27</f>
        <v>0</v>
      </c>
      <c r="AA27" s="80">
        <f>+'[2]Informe_Fondane'!AA27</f>
        <v>0</v>
      </c>
      <c r="AB27" s="80">
        <f>+'[2]Informe_Fondane'!AB27</f>
        <v>0</v>
      </c>
      <c r="AC27" s="80">
        <f>+'[2]Informe_Fondane'!AC27</f>
        <v>0</v>
      </c>
      <c r="AD27" s="80">
        <f>+'[2]Informe_Fondane'!AD27</f>
        <v>0</v>
      </c>
      <c r="AE27" s="80">
        <f>+'[2]Informe_Fondane'!AE27</f>
        <v>0</v>
      </c>
      <c r="AF27" s="80">
        <f>+'[2]Informe_Fondane'!AF27</f>
        <v>0</v>
      </c>
      <c r="AG27" s="80">
        <f>SUM(U27:AF27)</f>
        <v>0</v>
      </c>
      <c r="AH27" s="80">
        <f>+'[2]Informe_Fondane'!AH27</f>
        <v>0</v>
      </c>
      <c r="AI27" s="80">
        <f>+'[2]Informe_Fondane'!AI27</f>
        <v>0</v>
      </c>
      <c r="AJ27" s="80">
        <f>+'[2]Informe_Fondane'!AJ27</f>
        <v>0</v>
      </c>
      <c r="AK27" s="80">
        <f>+'[2]Informe_Fondane'!AK27</f>
        <v>0</v>
      </c>
      <c r="AL27" s="80">
        <f>+'[2]Informe_Fondane'!AL27</f>
        <v>0</v>
      </c>
      <c r="AM27" s="80">
        <f>+'[2]Informe_Fondane'!AM27</f>
        <v>0</v>
      </c>
      <c r="AN27" s="80">
        <f>+'[2]Informe_Fondane'!AN27</f>
        <v>0</v>
      </c>
      <c r="AO27" s="80">
        <f>+'[2]Informe_Fondane'!AO27</f>
        <v>0</v>
      </c>
      <c r="AP27" s="80">
        <f>+'[2]Informe_Fondane'!AP27</f>
        <v>0</v>
      </c>
      <c r="AQ27" s="80">
        <f>+'[2]Informe_Fondane'!AQ27</f>
        <v>0</v>
      </c>
      <c r="AR27" s="80">
        <f>+'[2]Informe_Fondane'!AR27</f>
        <v>0</v>
      </c>
      <c r="AS27" s="80">
        <f>+'[2]Informe_Fondane'!AS27</f>
        <v>0</v>
      </c>
      <c r="AT27" s="76">
        <f>SUM(AH27:AS27)</f>
        <v>0</v>
      </c>
      <c r="AU27" s="80">
        <f>+'[2]Informe_Fondane'!AU27</f>
        <v>0</v>
      </c>
      <c r="AV27" s="80">
        <f>+'[2]Informe_Fondane'!AV27</f>
        <v>0</v>
      </c>
      <c r="AW27" s="80">
        <f>+'[2]Informe_Fondane'!AW27</f>
        <v>0</v>
      </c>
      <c r="AX27" s="80">
        <f>+'[2]Informe_Fondane'!AX27</f>
        <v>0</v>
      </c>
      <c r="AY27" s="80">
        <f>+'[2]Informe_Fondane'!AY27</f>
        <v>0</v>
      </c>
      <c r="AZ27" s="80">
        <f>+'[2]Informe_Fondane'!AZ27</f>
        <v>0</v>
      </c>
      <c r="BA27" s="80">
        <f>+'[2]Informe_Fondane'!BA27</f>
        <v>0</v>
      </c>
      <c r="BB27" s="80">
        <f>+'[2]Informe_Fondane'!BB27</f>
        <v>0</v>
      </c>
      <c r="BC27" s="80">
        <f>+'[2]Informe_Fondane'!BC27</f>
        <v>0</v>
      </c>
      <c r="BD27" s="80">
        <f>+'[2]Informe_Fondane'!BD27</f>
        <v>0</v>
      </c>
      <c r="BE27" s="80">
        <f>+'[2]Informe_Fondane'!BE27</f>
        <v>0</v>
      </c>
      <c r="BF27" s="80">
        <f>+'[2]Informe_Fondane'!BF27</f>
        <v>0</v>
      </c>
      <c r="BG27" s="80">
        <f>SUM(AU27:BF27)</f>
        <v>0</v>
      </c>
      <c r="BH27" s="14"/>
      <c r="BI27" s="14"/>
    </row>
    <row r="28" spans="1:59" s="14" customFormat="1" ht="12.75">
      <c r="A28" s="72" t="s">
        <v>69</v>
      </c>
      <c r="B28" s="73"/>
      <c r="C28" s="72" t="s">
        <v>16</v>
      </c>
      <c r="D28" s="72">
        <f>+D29</f>
        <v>41489000</v>
      </c>
      <c r="E28" s="72">
        <f aca="true" t="shared" si="12" ref="E28:BG28">+E29</f>
        <v>0</v>
      </c>
      <c r="F28" s="72">
        <f t="shared" si="12"/>
        <v>0</v>
      </c>
      <c r="G28" s="72">
        <f t="shared" si="12"/>
        <v>41489000</v>
      </c>
      <c r="H28" s="72">
        <f t="shared" si="12"/>
        <v>2143730.426</v>
      </c>
      <c r="I28" s="72">
        <f t="shared" si="12"/>
        <v>1063019.622</v>
      </c>
      <c r="J28" s="72">
        <f t="shared" si="12"/>
        <v>1442699.65167</v>
      </c>
      <c r="K28" s="72">
        <f t="shared" si="12"/>
        <v>359211.50937</v>
      </c>
      <c r="L28" s="72">
        <f t="shared" si="12"/>
        <v>509500.046</v>
      </c>
      <c r="M28" s="72">
        <f t="shared" si="12"/>
        <v>429251.34661</v>
      </c>
      <c r="N28" s="72">
        <f t="shared" si="12"/>
        <v>0</v>
      </c>
      <c r="O28" s="72">
        <f t="shared" si="12"/>
        <v>0</v>
      </c>
      <c r="P28" s="72">
        <f t="shared" si="12"/>
        <v>0</v>
      </c>
      <c r="Q28" s="72">
        <f t="shared" si="12"/>
        <v>0</v>
      </c>
      <c r="R28" s="72">
        <f t="shared" si="12"/>
        <v>0</v>
      </c>
      <c r="S28" s="72">
        <f t="shared" si="12"/>
        <v>0</v>
      </c>
      <c r="T28" s="72">
        <f t="shared" si="12"/>
        <v>5947412.601650001</v>
      </c>
      <c r="U28" s="72">
        <f t="shared" si="12"/>
        <v>1877948.44967</v>
      </c>
      <c r="V28" s="72">
        <f t="shared" si="12"/>
        <v>852406.921</v>
      </c>
      <c r="W28" s="72">
        <f t="shared" si="12"/>
        <v>771021.65137</v>
      </c>
      <c r="X28" s="72">
        <f t="shared" si="12"/>
        <v>490211.137</v>
      </c>
      <c r="Y28" s="72">
        <f t="shared" si="12"/>
        <v>544699.43115</v>
      </c>
      <c r="Z28" s="72">
        <f t="shared" si="12"/>
        <v>177342.41661000001</v>
      </c>
      <c r="AA28" s="72">
        <f t="shared" si="12"/>
        <v>0</v>
      </c>
      <c r="AB28" s="72">
        <f t="shared" si="12"/>
        <v>0</v>
      </c>
      <c r="AC28" s="72">
        <f t="shared" si="12"/>
        <v>0</v>
      </c>
      <c r="AD28" s="72">
        <f t="shared" si="12"/>
        <v>0</v>
      </c>
      <c r="AE28" s="72">
        <f t="shared" si="12"/>
        <v>0</v>
      </c>
      <c r="AF28" s="72">
        <f t="shared" si="12"/>
        <v>0</v>
      </c>
      <c r="AG28" s="72">
        <f t="shared" si="12"/>
        <v>4713630.0068</v>
      </c>
      <c r="AH28" s="72">
        <f t="shared" si="12"/>
        <v>5.012</v>
      </c>
      <c r="AI28" s="72">
        <f t="shared" si="12"/>
        <v>462560.20738</v>
      </c>
      <c r="AJ28" s="72">
        <f t="shared" si="12"/>
        <v>680913.13018</v>
      </c>
      <c r="AK28" s="72">
        <f t="shared" si="12"/>
        <v>470649.178</v>
      </c>
      <c r="AL28" s="72">
        <f t="shared" si="12"/>
        <v>398868.86199</v>
      </c>
      <c r="AM28" s="72">
        <f t="shared" si="12"/>
        <v>451021.65</v>
      </c>
      <c r="AN28" s="72">
        <f t="shared" si="12"/>
        <v>0</v>
      </c>
      <c r="AO28" s="72">
        <f t="shared" si="12"/>
        <v>0</v>
      </c>
      <c r="AP28" s="72">
        <f t="shared" si="12"/>
        <v>0</v>
      </c>
      <c r="AQ28" s="72">
        <f t="shared" si="12"/>
        <v>0</v>
      </c>
      <c r="AR28" s="72">
        <f t="shared" si="12"/>
        <v>0</v>
      </c>
      <c r="AS28" s="72">
        <f t="shared" si="12"/>
        <v>0</v>
      </c>
      <c r="AT28" s="72">
        <f t="shared" si="12"/>
        <v>2464018.03955</v>
      </c>
      <c r="AU28" s="72">
        <f t="shared" si="12"/>
        <v>5.012</v>
      </c>
      <c r="AV28" s="72">
        <f t="shared" si="12"/>
        <v>460569.44737999997</v>
      </c>
      <c r="AW28" s="72">
        <f t="shared" si="12"/>
        <v>682903.89018</v>
      </c>
      <c r="AX28" s="72">
        <f t="shared" si="12"/>
        <v>470649.178</v>
      </c>
      <c r="AY28" s="72">
        <f t="shared" si="12"/>
        <v>398868.86199</v>
      </c>
      <c r="AZ28" s="72">
        <f t="shared" si="12"/>
        <v>451021.514</v>
      </c>
      <c r="BA28" s="72">
        <f t="shared" si="12"/>
        <v>0</v>
      </c>
      <c r="BB28" s="72">
        <f t="shared" si="12"/>
        <v>0</v>
      </c>
      <c r="BC28" s="72">
        <f t="shared" si="12"/>
        <v>0</v>
      </c>
      <c r="BD28" s="72">
        <f t="shared" si="12"/>
        <v>0</v>
      </c>
      <c r="BE28" s="72">
        <f t="shared" si="12"/>
        <v>0</v>
      </c>
      <c r="BF28" s="72">
        <f t="shared" si="12"/>
        <v>0</v>
      </c>
      <c r="BG28" s="72">
        <f t="shared" si="12"/>
        <v>2464017.90355</v>
      </c>
    </row>
    <row r="29" spans="1:59" s="14" customFormat="1" ht="24.75" customHeight="1">
      <c r="A29" s="80" t="s">
        <v>114</v>
      </c>
      <c r="B29" s="81">
        <v>20</v>
      </c>
      <c r="C29" s="87" t="s">
        <v>115</v>
      </c>
      <c r="D29" s="80">
        <v>41489000</v>
      </c>
      <c r="E29" s="80">
        <f>+'[2]Informe_Fondane'!E29</f>
        <v>0</v>
      </c>
      <c r="F29" s="80">
        <f>+'[2]Informe_Fondane'!F29</f>
        <v>0</v>
      </c>
      <c r="G29" s="80">
        <f>+D29+E29-F29</f>
        <v>41489000</v>
      </c>
      <c r="H29" s="80">
        <f>+'[2]Informe_Fondane'!H29</f>
        <v>2143730.426</v>
      </c>
      <c r="I29" s="80">
        <f>+'[2]Informe_Fondane'!I29</f>
        <v>1063019.622</v>
      </c>
      <c r="J29" s="80">
        <f>+'[2]Informe_Fondane'!J29</f>
        <v>1442699.65167</v>
      </c>
      <c r="K29" s="80">
        <f>+'[2]Informe_Fondane'!K29</f>
        <v>359211.50937</v>
      </c>
      <c r="L29" s="80">
        <f>+'[2]Informe_Fondane'!L29</f>
        <v>509500.046</v>
      </c>
      <c r="M29" s="80">
        <f>+'[2]Informe_Fondane'!M29</f>
        <v>429251.34661</v>
      </c>
      <c r="N29" s="80">
        <f>+'[2]Informe_Fondane'!N29</f>
        <v>0</v>
      </c>
      <c r="O29" s="80">
        <f>+'[2]Informe_Fondane'!O29</f>
        <v>0</v>
      </c>
      <c r="P29" s="80">
        <f>+'[2]Informe_Fondane'!P29</f>
        <v>0</v>
      </c>
      <c r="Q29" s="80">
        <f>+'[2]Informe_Fondane'!Q29</f>
        <v>0</v>
      </c>
      <c r="R29" s="80">
        <f>+'[2]Informe_Fondane'!R29</f>
        <v>0</v>
      </c>
      <c r="S29" s="80">
        <f>+'[2]Informe_Fondane'!S29</f>
        <v>0</v>
      </c>
      <c r="T29" s="80">
        <f>SUM(H29:S29)</f>
        <v>5947412.601650001</v>
      </c>
      <c r="U29" s="80">
        <f>+'[2]Informe_Fondane'!U29</f>
        <v>1877948.44967</v>
      </c>
      <c r="V29" s="80">
        <f>+'[2]Informe_Fondane'!V29</f>
        <v>852406.921</v>
      </c>
      <c r="W29" s="80">
        <f>+'[2]Informe_Fondane'!W29</f>
        <v>771021.65137</v>
      </c>
      <c r="X29" s="80">
        <f>+'[2]Informe_Fondane'!X29</f>
        <v>490211.137</v>
      </c>
      <c r="Y29" s="80">
        <f>+'[2]Informe_Fondane'!Y29</f>
        <v>544699.43115</v>
      </c>
      <c r="Z29" s="80">
        <f>+'[2]Informe_Fondane'!Z29</f>
        <v>177342.41661000001</v>
      </c>
      <c r="AA29" s="80">
        <f>+'[2]Informe_Fondane'!AA29</f>
        <v>0</v>
      </c>
      <c r="AB29" s="80">
        <f>+'[2]Informe_Fondane'!AB29</f>
        <v>0</v>
      </c>
      <c r="AC29" s="80">
        <f>+'[2]Informe_Fondane'!AC29</f>
        <v>0</v>
      </c>
      <c r="AD29" s="80">
        <f>+'[2]Informe_Fondane'!AD29</f>
        <v>0</v>
      </c>
      <c r="AE29" s="80">
        <f>+'[2]Informe_Fondane'!AE29</f>
        <v>0</v>
      </c>
      <c r="AF29" s="80">
        <f>+'[2]Informe_Fondane'!AF29</f>
        <v>0</v>
      </c>
      <c r="AG29" s="80">
        <f>SUM(U29:AF29)</f>
        <v>4713630.0068</v>
      </c>
      <c r="AH29" s="80">
        <f>+'[2]Informe_Fondane'!AH29</f>
        <v>5.012</v>
      </c>
      <c r="AI29" s="80">
        <f>+'[2]Informe_Fondane'!AI29</f>
        <v>462560.20738</v>
      </c>
      <c r="AJ29" s="80">
        <f>+'[2]Informe_Fondane'!AJ29</f>
        <v>680913.13018</v>
      </c>
      <c r="AK29" s="80">
        <f>+'[2]Informe_Fondane'!AK29</f>
        <v>470649.178</v>
      </c>
      <c r="AL29" s="80">
        <f>+'[2]Informe_Fondane'!AL29</f>
        <v>398868.86199</v>
      </c>
      <c r="AM29" s="80">
        <f>+'[2]Informe_Fondane'!AM29</f>
        <v>451021.65</v>
      </c>
      <c r="AN29" s="80">
        <f>+'[2]Informe_Fondane'!AN29</f>
        <v>0</v>
      </c>
      <c r="AO29" s="80">
        <f>+'[2]Informe_Fondane'!AO29</f>
        <v>0</v>
      </c>
      <c r="AP29" s="80">
        <f>+'[2]Informe_Fondane'!AP29</f>
        <v>0</v>
      </c>
      <c r="AQ29" s="80">
        <f>+'[2]Informe_Fondane'!AQ29</f>
        <v>0</v>
      </c>
      <c r="AR29" s="80">
        <f>+'[2]Informe_Fondane'!AR29</f>
        <v>0</v>
      </c>
      <c r="AS29" s="80">
        <f>+'[2]Informe_Fondane'!AS29</f>
        <v>0</v>
      </c>
      <c r="AT29" s="76">
        <f>SUM(AH29:AS29)</f>
        <v>2464018.03955</v>
      </c>
      <c r="AU29" s="80">
        <f>+'[2]Informe_Fondane'!AU29</f>
        <v>5.012</v>
      </c>
      <c r="AV29" s="80">
        <f>+'[2]Informe_Fondane'!AV29</f>
        <v>460569.44737999997</v>
      </c>
      <c r="AW29" s="80">
        <f>+'[2]Informe_Fondane'!AW29</f>
        <v>682903.89018</v>
      </c>
      <c r="AX29" s="80">
        <f>+'[2]Informe_Fondane'!AX29</f>
        <v>470649.178</v>
      </c>
      <c r="AY29" s="80">
        <f>+'[2]Informe_Fondane'!AY29</f>
        <v>398868.86199</v>
      </c>
      <c r="AZ29" s="80">
        <f>+'[2]Informe_Fondane'!AZ29</f>
        <v>451021.514</v>
      </c>
      <c r="BA29" s="80">
        <f>+'[2]Informe_Fondane'!BA29</f>
        <v>0</v>
      </c>
      <c r="BB29" s="80">
        <f>+'[2]Informe_Fondane'!BB29</f>
        <v>0</v>
      </c>
      <c r="BC29" s="80">
        <f>+'[2]Informe_Fondane'!BC29</f>
        <v>0</v>
      </c>
      <c r="BD29" s="80">
        <f>+'[2]Informe_Fondane'!BD29</f>
        <v>0</v>
      </c>
      <c r="BE29" s="80">
        <f>+'[2]Informe_Fondane'!BE29</f>
        <v>0</v>
      </c>
      <c r="BF29" s="80">
        <f>+'[2]Informe_Fondane'!BF29</f>
        <v>0</v>
      </c>
      <c r="BG29" s="80">
        <f>SUM(AU29:BF29)</f>
        <v>2464017.90355</v>
      </c>
    </row>
    <row r="30" spans="1:59" s="14" customFormat="1" ht="12.75">
      <c r="A30" s="137" t="s">
        <v>60</v>
      </c>
      <c r="B30" s="137"/>
      <c r="C30" s="137"/>
      <c r="D30" s="72">
        <f aca="true" t="shared" si="13" ref="D30:AI30">+D7+D28</f>
        <v>41869000</v>
      </c>
      <c r="E30" s="72">
        <f t="shared" si="13"/>
        <v>168668.187</v>
      </c>
      <c r="F30" s="72">
        <f t="shared" si="13"/>
        <v>168668.187</v>
      </c>
      <c r="G30" s="72">
        <f t="shared" si="13"/>
        <v>41869000</v>
      </c>
      <c r="H30" s="72">
        <f t="shared" si="13"/>
        <v>2143730.426</v>
      </c>
      <c r="I30" s="72">
        <f t="shared" si="13"/>
        <v>1133380.9644</v>
      </c>
      <c r="J30" s="72">
        <f t="shared" si="13"/>
        <v>1447605.06987</v>
      </c>
      <c r="K30" s="72">
        <f t="shared" si="13"/>
        <v>359261.70937</v>
      </c>
      <c r="L30" s="72">
        <f t="shared" si="13"/>
        <v>510489.919</v>
      </c>
      <c r="M30" s="72">
        <f t="shared" si="13"/>
        <v>429251.34661</v>
      </c>
      <c r="N30" s="72">
        <f t="shared" si="13"/>
        <v>0</v>
      </c>
      <c r="O30" s="72">
        <f t="shared" si="13"/>
        <v>0</v>
      </c>
      <c r="P30" s="72">
        <f t="shared" si="13"/>
        <v>0</v>
      </c>
      <c r="Q30" s="72">
        <f t="shared" si="13"/>
        <v>0</v>
      </c>
      <c r="R30" s="72">
        <f t="shared" si="13"/>
        <v>0</v>
      </c>
      <c r="S30" s="72">
        <f t="shared" si="13"/>
        <v>0</v>
      </c>
      <c r="T30" s="72">
        <f t="shared" si="13"/>
        <v>6023719.43525</v>
      </c>
      <c r="U30" s="72">
        <f t="shared" si="13"/>
        <v>1877948.44967</v>
      </c>
      <c r="V30" s="72">
        <f t="shared" si="13"/>
        <v>922768.2633999999</v>
      </c>
      <c r="W30" s="72">
        <f t="shared" si="13"/>
        <v>773035.65137</v>
      </c>
      <c r="X30" s="72">
        <f t="shared" si="13"/>
        <v>493062.3452</v>
      </c>
      <c r="Y30" s="72">
        <f t="shared" si="13"/>
        <v>545775.69815</v>
      </c>
      <c r="Z30" s="72">
        <f t="shared" si="13"/>
        <v>177342.41661000001</v>
      </c>
      <c r="AA30" s="72">
        <f t="shared" si="13"/>
        <v>0</v>
      </c>
      <c r="AB30" s="72">
        <f t="shared" si="13"/>
        <v>0</v>
      </c>
      <c r="AC30" s="72">
        <f t="shared" si="13"/>
        <v>0</v>
      </c>
      <c r="AD30" s="72">
        <f t="shared" si="13"/>
        <v>0</v>
      </c>
      <c r="AE30" s="72">
        <f t="shared" si="13"/>
        <v>0</v>
      </c>
      <c r="AF30" s="72">
        <f t="shared" si="13"/>
        <v>0</v>
      </c>
      <c r="AG30" s="72">
        <f t="shared" si="13"/>
        <v>4789932.824399999</v>
      </c>
      <c r="AH30" s="72">
        <f t="shared" si="13"/>
        <v>5.012</v>
      </c>
      <c r="AI30" s="72">
        <f t="shared" si="13"/>
        <v>478924.00078</v>
      </c>
      <c r="AJ30" s="72">
        <f aca="true" t="shared" si="14" ref="AJ30:BG30">+AJ7+AJ28</f>
        <v>681446.4859699999</v>
      </c>
      <c r="AK30" s="72">
        <f t="shared" si="14"/>
        <v>473454.2782</v>
      </c>
      <c r="AL30" s="72">
        <f t="shared" si="14"/>
        <v>398968.25785</v>
      </c>
      <c r="AM30" s="72">
        <f t="shared" si="14"/>
        <v>452097.917</v>
      </c>
      <c r="AN30" s="72">
        <f t="shared" si="14"/>
        <v>0</v>
      </c>
      <c r="AO30" s="72">
        <f t="shared" si="14"/>
        <v>0</v>
      </c>
      <c r="AP30" s="72">
        <f t="shared" si="14"/>
        <v>0</v>
      </c>
      <c r="AQ30" s="72">
        <f t="shared" si="14"/>
        <v>0</v>
      </c>
      <c r="AR30" s="72">
        <f t="shared" si="14"/>
        <v>0</v>
      </c>
      <c r="AS30" s="72">
        <f t="shared" si="14"/>
        <v>0</v>
      </c>
      <c r="AT30" s="72">
        <f t="shared" si="14"/>
        <v>2484895.9518</v>
      </c>
      <c r="AU30" s="72">
        <f t="shared" si="14"/>
        <v>5.012</v>
      </c>
      <c r="AV30" s="72">
        <f t="shared" si="14"/>
        <v>476933.24078</v>
      </c>
      <c r="AW30" s="72">
        <f t="shared" si="14"/>
        <v>683437.2459699999</v>
      </c>
      <c r="AX30" s="72">
        <f t="shared" si="14"/>
        <v>473454.2782</v>
      </c>
      <c r="AY30" s="72">
        <f t="shared" si="14"/>
        <v>398968.25785</v>
      </c>
      <c r="AZ30" s="72">
        <f t="shared" si="14"/>
        <v>452097.781</v>
      </c>
      <c r="BA30" s="72">
        <f t="shared" si="14"/>
        <v>0</v>
      </c>
      <c r="BB30" s="72">
        <f t="shared" si="14"/>
        <v>0</v>
      </c>
      <c r="BC30" s="72">
        <f t="shared" si="14"/>
        <v>0</v>
      </c>
      <c r="BD30" s="72">
        <f t="shared" si="14"/>
        <v>0</v>
      </c>
      <c r="BE30" s="72">
        <f t="shared" si="14"/>
        <v>0</v>
      </c>
      <c r="BF30" s="72">
        <f t="shared" si="14"/>
        <v>0</v>
      </c>
      <c r="BG30" s="72">
        <f t="shared" si="14"/>
        <v>2484895.8158</v>
      </c>
    </row>
    <row r="31" spans="1:59" s="12" customFormat="1" ht="12.7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65" ht="12.75">
      <c r="A32" s="64"/>
      <c r="B32" s="65"/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3"/>
      <c r="BI33" s="23"/>
      <c r="BJ33" s="23"/>
      <c r="BK33" s="23"/>
      <c r="BL33" s="23"/>
      <c r="BM33" s="22"/>
    </row>
    <row r="34" spans="1:65" ht="12.75">
      <c r="A34" s="14"/>
      <c r="B34" s="14"/>
      <c r="C34" s="6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2"/>
    </row>
    <row r="35" spans="4:64" ht="12.7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2"/>
    </row>
    <row r="36" spans="3:63" ht="12.75">
      <c r="C36" s="69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3:47" ht="12.75">
      <c r="C37" s="69" t="s">
        <v>67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3:47" ht="12.75">
      <c r="C44" s="6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4:47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P2" sqref="P2:Q2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00390625" style="9" customWidth="1"/>
    <col min="5" max="5" width="11.00390625" style="9" hidden="1" customWidth="1"/>
    <col min="6" max="9" width="11.00390625" style="5" hidden="1" customWidth="1"/>
    <col min="10" max="10" width="11.00390625" style="5" customWidth="1"/>
    <col min="11" max="15" width="11.00390625" style="5" hidden="1" customWidth="1"/>
    <col min="16" max="16" width="10.00390625" style="5" hidden="1" customWidth="1"/>
    <col min="17" max="17" width="16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7"/>
      <c r="B1" s="28"/>
      <c r="C1" s="2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41" t="s">
        <v>123</v>
      </c>
      <c r="Q1" s="142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" customFormat="1" ht="27.75">
      <c r="A2"/>
      <c r="B2" s="33"/>
      <c r="C2" s="34"/>
      <c r="D2" s="160" t="s">
        <v>74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5" t="s">
        <v>124</v>
      </c>
      <c r="Q2" s="14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1" customFormat="1" ht="28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147"/>
      <c r="Q3" s="14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7" s="1" customFormat="1" ht="15.75" customHeight="1">
      <c r="A4" s="59" t="s">
        <v>72</v>
      </c>
      <c r="B4" s="58"/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3" t="s">
        <v>122</v>
      </c>
      <c r="Q4" s="164"/>
    </row>
    <row r="5" spans="1:17" s="1" customFormat="1" ht="17.25" customHeight="1" thickBot="1">
      <c r="A5" s="45" t="s">
        <v>71</v>
      </c>
      <c r="B5" s="47"/>
      <c r="C5" s="47"/>
      <c r="D5" s="156"/>
      <c r="E5" s="156"/>
      <c r="F5" s="156"/>
      <c r="G5" s="156"/>
      <c r="H5" s="156"/>
      <c r="I5" s="156"/>
      <c r="J5" s="156"/>
      <c r="K5" s="60"/>
      <c r="L5" s="60"/>
      <c r="M5" s="60"/>
      <c r="N5" s="60"/>
      <c r="O5" s="60"/>
      <c r="P5" s="157" t="s">
        <v>0</v>
      </c>
      <c r="Q5" s="158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94" t="s">
        <v>68</v>
      </c>
      <c r="B7" s="94"/>
      <c r="C7" s="94" t="s">
        <v>82</v>
      </c>
      <c r="D7" s="94">
        <f>+D8</f>
        <v>8997.16264</v>
      </c>
      <c r="E7" s="94">
        <f aca="true" t="shared" si="0" ref="E7:Q9">+E8</f>
        <v>8997.16264</v>
      </c>
      <c r="F7" s="94">
        <f t="shared" si="0"/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94">
        <f t="shared" si="0"/>
        <v>0</v>
      </c>
      <c r="K7" s="94">
        <f t="shared" si="0"/>
        <v>0</v>
      </c>
      <c r="L7" s="94">
        <f t="shared" si="0"/>
        <v>0</v>
      </c>
      <c r="M7" s="94">
        <f t="shared" si="0"/>
        <v>0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4">
        <f t="shared" si="0"/>
        <v>8997.16264</v>
      </c>
    </row>
    <row r="8" spans="1:17" s="1" customFormat="1" ht="25.5">
      <c r="A8" s="95" t="s">
        <v>98</v>
      </c>
      <c r="B8" s="96"/>
      <c r="C8" s="128" t="s">
        <v>99</v>
      </c>
      <c r="D8" s="102">
        <f>+D9</f>
        <v>8997.16264</v>
      </c>
      <c r="E8" s="102">
        <f t="shared" si="0"/>
        <v>8997.16264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102">
        <f t="shared" si="0"/>
        <v>8997.16264</v>
      </c>
    </row>
    <row r="9" spans="1:17" s="1" customFormat="1" ht="12.75">
      <c r="A9" s="97" t="s">
        <v>100</v>
      </c>
      <c r="B9" s="98"/>
      <c r="C9" s="129" t="s">
        <v>101</v>
      </c>
      <c r="D9" s="102">
        <f>+D10</f>
        <v>8997.16264</v>
      </c>
      <c r="E9" s="102">
        <f t="shared" si="0"/>
        <v>8997.16264</v>
      </c>
      <c r="F9" s="102">
        <f t="shared" si="0"/>
        <v>0</v>
      </c>
      <c r="G9" s="102">
        <f t="shared" si="0"/>
        <v>0</v>
      </c>
      <c r="H9" s="102">
        <f t="shared" si="0"/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 t="shared" si="0"/>
        <v>8997.16264</v>
      </c>
    </row>
    <row r="10" spans="1:17" s="1" customFormat="1" ht="11.25">
      <c r="A10" s="111" t="s">
        <v>102</v>
      </c>
      <c r="B10" s="99"/>
      <c r="C10" s="130" t="s">
        <v>103</v>
      </c>
      <c r="D10" s="102">
        <f>SUM(D11:D13)</f>
        <v>8997.16264</v>
      </c>
      <c r="E10" s="102">
        <f aca="true" t="shared" si="1" ref="E10:Q10">SUM(E11:E13)</f>
        <v>8997.16264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102">
        <f t="shared" si="1"/>
        <v>0</v>
      </c>
      <c r="O10" s="102">
        <f t="shared" si="1"/>
        <v>0</v>
      </c>
      <c r="P10" s="102">
        <f t="shared" si="1"/>
        <v>0</v>
      </c>
      <c r="Q10" s="102">
        <f t="shared" si="1"/>
        <v>8997.16264</v>
      </c>
    </row>
    <row r="11" spans="1:17" s="1" customFormat="1" ht="11.25">
      <c r="A11" s="114" t="s">
        <v>104</v>
      </c>
      <c r="B11" s="115">
        <v>20</v>
      </c>
      <c r="C11" s="131" t="s">
        <v>105</v>
      </c>
      <c r="D11" s="124">
        <f>+'[3]CxP_FONDANE'!D11</f>
        <v>524.115</v>
      </c>
      <c r="E11" s="124">
        <f>+'[3]CxP_FONDANE'!E11</f>
        <v>524.115</v>
      </c>
      <c r="F11" s="124">
        <f>+'[3]CxP_FONDANE'!F11</f>
        <v>0</v>
      </c>
      <c r="G11" s="124">
        <f>+'[3]CxP_FONDANE'!G11</f>
        <v>0</v>
      </c>
      <c r="H11" s="124">
        <f>+'[3]CxP_FONDANE'!H11</f>
        <v>0</v>
      </c>
      <c r="I11" s="124">
        <f>+'[3]CxP_FONDANE'!I11</f>
        <v>0</v>
      </c>
      <c r="J11" s="124">
        <f>+'[3]CxP_FONDANE'!J11</f>
        <v>0</v>
      </c>
      <c r="K11" s="124">
        <f>+'[3]CxP_FONDANE'!K11</f>
        <v>0</v>
      </c>
      <c r="L11" s="124">
        <f>+'[3]CxP_FONDANE'!L11</f>
        <v>0</v>
      </c>
      <c r="M11" s="124">
        <f>+'[3]CxP_FONDANE'!M11</f>
        <v>0</v>
      </c>
      <c r="N11" s="124">
        <f>+'[3]CxP_FONDANE'!N11</f>
        <v>0</v>
      </c>
      <c r="O11" s="124">
        <f>+'[3]CxP_FONDANE'!O11</f>
        <v>0</v>
      </c>
      <c r="P11" s="124">
        <f>+'[3]CxP_FONDANE'!P11</f>
        <v>0</v>
      </c>
      <c r="Q11" s="120">
        <f>SUM(E11:P11)</f>
        <v>524.115</v>
      </c>
    </row>
    <row r="12" spans="1:17" s="1" customFormat="1" ht="11.25">
      <c r="A12" s="100" t="s">
        <v>106</v>
      </c>
      <c r="B12" s="101">
        <v>20</v>
      </c>
      <c r="C12" s="132" t="s">
        <v>107</v>
      </c>
      <c r="D12" s="127">
        <f>+'[3]CxP_FONDANE'!D12</f>
        <v>8471.290640000001</v>
      </c>
      <c r="E12" s="7">
        <f>+'[3]CxP_FONDANE'!E12</f>
        <v>8471.290640000001</v>
      </c>
      <c r="F12" s="7">
        <f>+'[3]CxP_FONDANE'!F12</f>
        <v>0</v>
      </c>
      <c r="G12" s="7">
        <f>+'[3]CxP_FONDANE'!G12</f>
        <v>0</v>
      </c>
      <c r="H12" s="7">
        <f>+'[3]CxP_FONDANE'!H12</f>
        <v>0</v>
      </c>
      <c r="I12" s="7">
        <f>+'[3]CxP_FONDANE'!I12</f>
        <v>0</v>
      </c>
      <c r="J12" s="7">
        <f>+'[3]CxP_FONDANE'!J12</f>
        <v>0</v>
      </c>
      <c r="K12" s="7">
        <f>+'[3]CxP_FONDANE'!K12</f>
        <v>0</v>
      </c>
      <c r="L12" s="7">
        <f>+'[3]CxP_FONDANE'!L12</f>
        <v>0</v>
      </c>
      <c r="M12" s="7">
        <f>+'[3]CxP_FONDANE'!M12</f>
        <v>0</v>
      </c>
      <c r="N12" s="7">
        <f>+'[3]CxP_FONDANE'!N12</f>
        <v>0</v>
      </c>
      <c r="O12" s="7">
        <f>+'[3]CxP_FONDANE'!O12</f>
        <v>0</v>
      </c>
      <c r="P12" s="7">
        <f>+'[3]CxP_FONDANE'!P12</f>
        <v>0</v>
      </c>
      <c r="Q12" s="100">
        <f>SUM(E12:P12)</f>
        <v>8471.290640000001</v>
      </c>
    </row>
    <row r="13" spans="1:17" s="1" customFormat="1" ht="11.25">
      <c r="A13" s="112" t="s">
        <v>108</v>
      </c>
      <c r="B13" s="113">
        <v>20</v>
      </c>
      <c r="C13" s="133" t="s">
        <v>109</v>
      </c>
      <c r="D13" s="125">
        <f>+'[3]CxP_FONDANE'!D13</f>
        <v>1.757</v>
      </c>
      <c r="E13" s="125">
        <f>+'[3]CxP_FONDANE'!E13</f>
        <v>1.757</v>
      </c>
      <c r="F13" s="125">
        <f>+'[3]CxP_FONDANE'!F13</f>
        <v>0</v>
      </c>
      <c r="G13" s="125">
        <f>+'[3]CxP_FONDANE'!G13</f>
        <v>0</v>
      </c>
      <c r="H13" s="125">
        <f>+'[3]CxP_FONDANE'!H13</f>
        <v>0</v>
      </c>
      <c r="I13" s="125">
        <f>+'[3]CxP_FONDANE'!I13</f>
        <v>0</v>
      </c>
      <c r="J13" s="125">
        <f>+'[3]CxP_FONDANE'!J13</f>
        <v>0</v>
      </c>
      <c r="K13" s="125">
        <f>+'[3]CxP_FONDANE'!K13</f>
        <v>0</v>
      </c>
      <c r="L13" s="125">
        <f>+'[3]CxP_FONDANE'!L13</f>
        <v>0</v>
      </c>
      <c r="M13" s="125">
        <f>+'[3]CxP_FONDANE'!M13</f>
        <v>0</v>
      </c>
      <c r="N13" s="125">
        <f>+'[3]CxP_FONDANE'!N13</f>
        <v>0</v>
      </c>
      <c r="O13" s="125">
        <f>+'[3]CxP_FONDANE'!O13</f>
        <v>0</v>
      </c>
      <c r="P13" s="125">
        <f>+'[3]CxP_FONDANE'!P13</f>
        <v>0</v>
      </c>
      <c r="Q13" s="121">
        <f>SUM(E13:P13)</f>
        <v>1.757</v>
      </c>
    </row>
    <row r="14" spans="1:18" ht="12.75">
      <c r="A14" s="88"/>
      <c r="B14" s="88"/>
      <c r="C14" s="89" t="s">
        <v>16</v>
      </c>
      <c r="D14" s="126">
        <f>SUM(D15:D16)</f>
        <v>23288.8742</v>
      </c>
      <c r="E14" s="90">
        <f aca="true" t="shared" si="2" ref="E14:Q14">SUM(E15:E16)</f>
        <v>23288.8742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0</v>
      </c>
      <c r="Q14" s="90">
        <f t="shared" si="2"/>
        <v>23288.8742</v>
      </c>
      <c r="R14" s="9"/>
    </row>
    <row r="15" spans="1:17" s="6" customFormat="1" ht="22.5">
      <c r="A15" s="118" t="s">
        <v>114</v>
      </c>
      <c r="B15" s="110">
        <v>11</v>
      </c>
      <c r="C15" s="119" t="s">
        <v>115</v>
      </c>
      <c r="D15" s="124">
        <f>+'[3]CxP_FONDANE'!D15</f>
        <v>4207.576480000001</v>
      </c>
      <c r="E15" s="124">
        <f>+'[3]CxP_FONDANE'!E15</f>
        <v>4207.576480000001</v>
      </c>
      <c r="F15" s="124">
        <f>+'[3]CxP_FONDANE'!F15</f>
        <v>0</v>
      </c>
      <c r="G15" s="124">
        <f>+'[3]CxP_FONDANE'!G15</f>
        <v>0</v>
      </c>
      <c r="H15" s="124">
        <f>+'[3]CxP_FONDANE'!H15</f>
        <v>0</v>
      </c>
      <c r="I15" s="124">
        <f>+'[3]CxP_FONDANE'!I15</f>
        <v>0</v>
      </c>
      <c r="J15" s="124">
        <f>+'[3]CxP_FONDANE'!J15</f>
        <v>0</v>
      </c>
      <c r="K15" s="124">
        <f>+'[3]CxP_FONDANE'!K15</f>
        <v>0</v>
      </c>
      <c r="L15" s="124">
        <f>+'[3]CxP_FONDANE'!L15</f>
        <v>0</v>
      </c>
      <c r="M15" s="124">
        <f>+'[3]CxP_FONDANE'!M15</f>
        <v>0</v>
      </c>
      <c r="N15" s="124">
        <f>+'[3]CxP_FONDANE'!N15</f>
        <v>0</v>
      </c>
      <c r="O15" s="124">
        <f>+'[3]CxP_FONDANE'!O15</f>
        <v>0</v>
      </c>
      <c r="P15" s="124">
        <f>+'[3]CxP_FONDANE'!P15</f>
        <v>0</v>
      </c>
      <c r="Q15" s="120">
        <f>SUM(E15:P15)</f>
        <v>4207.576480000001</v>
      </c>
    </row>
    <row r="16" spans="1:17" s="6" customFormat="1" ht="22.5">
      <c r="A16" s="116" t="s">
        <v>114</v>
      </c>
      <c r="B16" s="93" t="s">
        <v>63</v>
      </c>
      <c r="C16" s="117" t="s">
        <v>115</v>
      </c>
      <c r="D16" s="125">
        <f>+'[3]CxP_FONDANE'!D16</f>
        <v>19081.29772</v>
      </c>
      <c r="E16" s="125">
        <f>+'[3]CxP_FONDANE'!E16</f>
        <v>19081.29772</v>
      </c>
      <c r="F16" s="125">
        <f>+'[3]CxP_FONDANE'!F16</f>
        <v>0</v>
      </c>
      <c r="G16" s="125">
        <f>+'[3]CxP_FONDANE'!G16</f>
        <v>0</v>
      </c>
      <c r="H16" s="125">
        <f>+'[3]CxP_FONDANE'!H16</f>
        <v>0</v>
      </c>
      <c r="I16" s="125">
        <f>+'[3]CxP_FONDANE'!I16</f>
        <v>0</v>
      </c>
      <c r="J16" s="125">
        <f>+'[3]CxP_FONDANE'!J16</f>
        <v>0</v>
      </c>
      <c r="K16" s="125">
        <f>+'[3]CxP_FONDANE'!K16</f>
        <v>0</v>
      </c>
      <c r="L16" s="125">
        <f>+'[3]CxP_FONDANE'!L16</f>
        <v>0</v>
      </c>
      <c r="M16" s="125">
        <f>+'[3]CxP_FONDANE'!M16</f>
        <v>0</v>
      </c>
      <c r="N16" s="125">
        <f>+'[3]CxP_FONDANE'!N16</f>
        <v>0</v>
      </c>
      <c r="O16" s="125">
        <f>+'[3]CxP_FONDANE'!O16</f>
        <v>0</v>
      </c>
      <c r="P16" s="125">
        <f>+'[3]CxP_FONDANE'!P16</f>
        <v>0</v>
      </c>
      <c r="Q16" s="121">
        <f>SUM(E16:P16)</f>
        <v>19081.29772</v>
      </c>
    </row>
    <row r="17" spans="1:17" s="2" customFormat="1" ht="12.75">
      <c r="A17" s="159" t="s">
        <v>60</v>
      </c>
      <c r="B17" s="159"/>
      <c r="C17" s="159"/>
      <c r="D17" s="90">
        <f>D14+D7</f>
        <v>32286.03684</v>
      </c>
      <c r="E17" s="90">
        <f aca="true" t="shared" si="3" ref="E17:Q17">E14+E7</f>
        <v>32286.03684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f t="shared" si="3"/>
        <v>0</v>
      </c>
      <c r="Q17" s="90">
        <f t="shared" si="3"/>
        <v>32286.03684</v>
      </c>
    </row>
    <row r="18" spans="4:18" ht="12.75">
      <c r="D18" s="70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4:5" ht="12.75">
      <c r="D20" s="10"/>
      <c r="E20" s="10"/>
    </row>
    <row r="21" spans="4:5" ht="12.75">
      <c r="D21" s="10"/>
      <c r="E21" s="10"/>
    </row>
    <row r="22" spans="3:5" ht="12.75">
      <c r="C22" s="11"/>
      <c r="D22" s="10"/>
      <c r="E22" s="10"/>
    </row>
    <row r="23" spans="3:5" ht="12.75">
      <c r="C23" s="11"/>
      <c r="D23" s="10"/>
      <c r="E23" s="10"/>
    </row>
    <row r="24" spans="3:5" ht="12.75">
      <c r="C24" s="69" t="s">
        <v>78</v>
      </c>
      <c r="D24" s="10"/>
      <c r="E24" s="10"/>
    </row>
    <row r="25" spans="3:5" ht="12.75">
      <c r="C25" s="69" t="s">
        <v>67</v>
      </c>
      <c r="D25" s="10"/>
      <c r="E25" s="10"/>
    </row>
    <row r="26" spans="3:5" ht="12.75">
      <c r="C26" s="11"/>
      <c r="D26" s="10"/>
      <c r="E26" s="10"/>
    </row>
    <row r="27" spans="3:5" ht="12.75">
      <c r="C27" s="11"/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zoomScalePageLayoutView="0" workbookViewId="0" topLeftCell="A1">
      <selection activeCell="Q3" sqref="Q3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9" width="12.140625" style="9" hidden="1" customWidth="1"/>
    <col min="10" max="10" width="12.140625" style="9" customWidth="1"/>
    <col min="11" max="16" width="12.140625" style="9" hidden="1" customWidth="1"/>
    <col min="17" max="17" width="12.140625" style="9" customWidth="1"/>
    <col min="18" max="18" width="12.140625" style="9" hidden="1" customWidth="1"/>
    <col min="19" max="20" width="12.140625" style="5" hidden="1" customWidth="1"/>
    <col min="21" max="21" width="10.8515625" style="5" hidden="1" customWidth="1"/>
    <col min="22" max="22" width="12.140625" style="5" hidden="1" customWidth="1"/>
    <col min="23" max="23" width="12.140625" style="5" customWidth="1"/>
    <col min="24" max="29" width="12.140625" style="5" hidden="1" customWidth="1"/>
    <col min="30" max="30" width="16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7"/>
      <c r="B1" s="28"/>
      <c r="C1" s="2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141" t="s">
        <v>123</v>
      </c>
      <c r="AD1" s="142"/>
    </row>
    <row r="2" spans="1:30" s="1" customFormat="1" ht="20.25" customHeight="1">
      <c r="A2"/>
      <c r="B2" s="33"/>
      <c r="C2" s="34"/>
      <c r="D2" s="160" t="s">
        <v>73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145" t="s">
        <v>124</v>
      </c>
      <c r="AD2" s="146"/>
    </row>
    <row r="3" spans="1:30" s="1" customFormat="1" ht="34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147"/>
      <c r="AD3" s="148"/>
    </row>
    <row r="4" spans="1:30" s="1" customFormat="1" ht="15" customHeight="1">
      <c r="A4" s="43" t="s">
        <v>72</v>
      </c>
      <c r="C4" s="165" t="s">
        <v>61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1" t="s">
        <v>122</v>
      </c>
      <c r="AD4" s="152"/>
    </row>
    <row r="5" spans="1:30" s="1" customFormat="1" ht="16.5" customHeight="1" thickBot="1">
      <c r="A5" s="45" t="s">
        <v>71</v>
      </c>
      <c r="B5" s="47"/>
      <c r="C5" s="47"/>
      <c r="D5" s="54"/>
      <c r="E5" s="54"/>
      <c r="F5" s="54"/>
      <c r="G5" s="54"/>
      <c r="H5" s="54"/>
      <c r="I5" s="54"/>
      <c r="J5" s="55"/>
      <c r="K5" s="56"/>
      <c r="L5" s="156"/>
      <c r="M5" s="156"/>
      <c r="N5" s="156"/>
      <c r="O5" s="156"/>
      <c r="P5" s="56"/>
      <c r="Q5" s="5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39" t="s">
        <v>0</v>
      </c>
      <c r="AD5" s="140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s="1" customFormat="1" ht="19.5" customHeight="1">
      <c r="A7" s="134" t="s">
        <v>68</v>
      </c>
      <c r="B7" s="134"/>
      <c r="C7" s="134" t="s">
        <v>82</v>
      </c>
      <c r="D7" s="4">
        <f>+D8</f>
        <v>0</v>
      </c>
      <c r="E7" s="4">
        <f aca="true" t="shared" si="0" ref="E7:AD10">+E8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</row>
    <row r="8" spans="1:30" s="1" customFormat="1" ht="19.5" customHeight="1">
      <c r="A8" s="134" t="s">
        <v>83</v>
      </c>
      <c r="B8" s="134"/>
      <c r="C8" s="134" t="s">
        <v>77</v>
      </c>
      <c r="D8" s="4">
        <f>+D9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0"/>
        <v>0</v>
      </c>
      <c r="Z8" s="4">
        <f t="shared" si="0"/>
        <v>0</v>
      </c>
      <c r="AA8" s="4">
        <f t="shared" si="0"/>
        <v>0</v>
      </c>
      <c r="AB8" s="4">
        <f t="shared" si="0"/>
        <v>0</v>
      </c>
      <c r="AC8" s="4">
        <f t="shared" si="0"/>
        <v>0</v>
      </c>
      <c r="AD8" s="4">
        <f t="shared" si="0"/>
        <v>0</v>
      </c>
    </row>
    <row r="9" spans="1:30" s="1" customFormat="1" ht="19.5" customHeight="1">
      <c r="A9" s="134" t="s">
        <v>84</v>
      </c>
      <c r="B9" s="134"/>
      <c r="C9" s="134" t="s">
        <v>85</v>
      </c>
      <c r="D9" s="4">
        <f>+D10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  <c r="Z9" s="4">
        <f t="shared" si="0"/>
        <v>0</v>
      </c>
      <c r="AA9" s="4">
        <f t="shared" si="0"/>
        <v>0</v>
      </c>
      <c r="AB9" s="4">
        <f t="shared" si="0"/>
        <v>0</v>
      </c>
      <c r="AC9" s="4">
        <f t="shared" si="0"/>
        <v>0</v>
      </c>
      <c r="AD9" s="4">
        <f t="shared" si="0"/>
        <v>0</v>
      </c>
    </row>
    <row r="10" spans="1:30" s="1" customFormat="1" ht="19.5" customHeight="1">
      <c r="A10" s="134" t="s">
        <v>86</v>
      </c>
      <c r="B10" s="134"/>
      <c r="C10" s="134" t="s">
        <v>87</v>
      </c>
      <c r="D10" s="4">
        <f>+D11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0</v>
      </c>
      <c r="AD10" s="4">
        <f t="shared" si="0"/>
        <v>0</v>
      </c>
    </row>
    <row r="11" spans="1:30" s="6" customFormat="1" ht="21" customHeight="1">
      <c r="A11" s="109" t="s">
        <v>118</v>
      </c>
      <c r="B11" s="110">
        <v>20</v>
      </c>
      <c r="C11" s="87" t="s">
        <v>119</v>
      </c>
      <c r="D11" s="8">
        <f>+'[1]Inf_FONDANE_Rvas'!D11</f>
        <v>0</v>
      </c>
      <c r="E11" s="8">
        <f>+'[1]Inf_FONDANE_Rvas'!E11</f>
        <v>0</v>
      </c>
      <c r="F11" s="8">
        <f>+'[1]Inf_FONDANE_Rvas'!F11</f>
        <v>0</v>
      </c>
      <c r="G11" s="8">
        <f>+'[1]Inf_FONDANE_Rvas'!G11</f>
        <v>0</v>
      </c>
      <c r="H11" s="8">
        <f>+'[1]Inf_FONDANE_Rvas'!H11</f>
        <v>0</v>
      </c>
      <c r="I11" s="8">
        <f>+'[1]Inf_FONDANE_Rvas'!I11</f>
        <v>0</v>
      </c>
      <c r="J11" s="8">
        <f>+'[1]Inf_FONDANE_Rvas'!J11</f>
        <v>0</v>
      </c>
      <c r="K11" s="8">
        <f>+'[1]Inf_FONDANE_Rvas'!K11</f>
        <v>0</v>
      </c>
      <c r="L11" s="8">
        <f>+'[1]Inf_FONDANE_Rvas'!L11</f>
        <v>0</v>
      </c>
      <c r="M11" s="8">
        <f>+'[1]Inf_FONDANE_Rvas'!M11</f>
        <v>0</v>
      </c>
      <c r="N11" s="8">
        <f>+'[1]Inf_FONDANE_Rvas'!N11</f>
        <v>0</v>
      </c>
      <c r="O11" s="8">
        <f>+'[1]Inf_FONDANE_Rvas'!O11</f>
        <v>0</v>
      </c>
      <c r="P11" s="8">
        <f>+'[1]Inf_FONDANE_Rvas'!P11</f>
        <v>0</v>
      </c>
      <c r="Q11" s="122">
        <f>SUM(E11:P11)</f>
        <v>0</v>
      </c>
      <c r="R11" s="8">
        <f>+'[1]Inf_FONDANE_Rvas'!R11</f>
        <v>0</v>
      </c>
      <c r="S11" s="8">
        <f>+'[1]Inf_FONDANE_Rvas'!S11</f>
        <v>0</v>
      </c>
      <c r="T11" s="8">
        <f>+'[1]Inf_FONDANE_Rvas'!T11</f>
        <v>0</v>
      </c>
      <c r="U11" s="8">
        <f>+'[1]Inf_FONDANE_Rvas'!U11</f>
        <v>0</v>
      </c>
      <c r="V11" s="8">
        <f>+'[1]Inf_FONDANE_Rvas'!V11</f>
        <v>0</v>
      </c>
      <c r="W11" s="8">
        <f>+'[1]Inf_FONDANE_Rvas'!W11</f>
        <v>0</v>
      </c>
      <c r="X11" s="8">
        <f>+'[1]Inf_FONDANE_Rvas'!X11</f>
        <v>0</v>
      </c>
      <c r="Y11" s="8">
        <f>+'[1]Inf_FONDANE_Rvas'!Y11</f>
        <v>0</v>
      </c>
      <c r="Z11" s="8">
        <f>+'[1]Inf_FONDANE_Rvas'!Z11</f>
        <v>0</v>
      </c>
      <c r="AA11" s="8">
        <f>+'[1]Inf_FONDANE_Rvas'!AA11</f>
        <v>0</v>
      </c>
      <c r="AB11" s="8">
        <f>+'[1]Inf_FONDANE_Rvas'!AB11</f>
        <v>0</v>
      </c>
      <c r="AC11" s="8">
        <f>+'[1]Inf_FONDANE_Rvas'!AC11</f>
        <v>0</v>
      </c>
      <c r="AD11" s="123">
        <f>SUM(R11:AC11)</f>
        <v>0</v>
      </c>
    </row>
    <row r="12" spans="1:30" ht="12.75">
      <c r="A12" s="91" t="s">
        <v>69</v>
      </c>
      <c r="B12" s="88"/>
      <c r="C12" s="89" t="s">
        <v>16</v>
      </c>
      <c r="D12" s="90">
        <f>+D13+D14</f>
        <v>2748820.73978</v>
      </c>
      <c r="E12" s="90">
        <f aca="true" t="shared" si="1" ref="E12:AD12">+E13+E14</f>
        <v>2131534.28676</v>
      </c>
      <c r="F12" s="90">
        <f t="shared" si="1"/>
        <v>432572.29361999995</v>
      </c>
      <c r="G12" s="90">
        <f t="shared" si="1"/>
        <v>31911.358</v>
      </c>
      <c r="H12" s="90">
        <f t="shared" si="1"/>
        <v>3975.526</v>
      </c>
      <c r="I12" s="90">
        <f t="shared" si="1"/>
        <v>1806.271</v>
      </c>
      <c r="J12" s="90">
        <f t="shared" si="1"/>
        <v>1377.607</v>
      </c>
      <c r="K12" s="90">
        <f t="shared" si="1"/>
        <v>0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2603177.3423800003</v>
      </c>
      <c r="R12" s="90">
        <f t="shared" si="1"/>
        <v>2131434.28676</v>
      </c>
      <c r="S12" s="90">
        <f t="shared" si="1"/>
        <v>432672.29361999995</v>
      </c>
      <c r="T12" s="90">
        <f t="shared" si="1"/>
        <v>26121.358</v>
      </c>
      <c r="U12" s="90">
        <f t="shared" si="1"/>
        <v>9765.526</v>
      </c>
      <c r="V12" s="90">
        <f t="shared" si="1"/>
        <v>1806.271</v>
      </c>
      <c r="W12" s="90">
        <f t="shared" si="1"/>
        <v>1200.948</v>
      </c>
      <c r="X12" s="90">
        <f t="shared" si="1"/>
        <v>0</v>
      </c>
      <c r="Y12" s="90">
        <f t="shared" si="1"/>
        <v>0</v>
      </c>
      <c r="Z12" s="90">
        <f t="shared" si="1"/>
        <v>0</v>
      </c>
      <c r="AA12" s="90">
        <f t="shared" si="1"/>
        <v>0</v>
      </c>
      <c r="AB12" s="90">
        <f t="shared" si="1"/>
        <v>0</v>
      </c>
      <c r="AC12" s="90">
        <f t="shared" si="1"/>
        <v>0</v>
      </c>
      <c r="AD12" s="90">
        <f t="shared" si="1"/>
        <v>2603000.6833800003</v>
      </c>
    </row>
    <row r="13" spans="1:30" s="6" customFormat="1" ht="21.75" customHeight="1">
      <c r="A13" s="109" t="s">
        <v>114</v>
      </c>
      <c r="B13" s="110">
        <v>11</v>
      </c>
      <c r="C13" s="87" t="s">
        <v>115</v>
      </c>
      <c r="D13" s="8">
        <f>+'[1]Inf_FONDANE_Rvas'!D13</f>
        <v>709032.3445</v>
      </c>
      <c r="E13" s="8">
        <f>+'[1]Inf_FONDANE_Rvas'!E13</f>
        <v>569755.24478</v>
      </c>
      <c r="F13" s="8">
        <f>+'[1]Inf_FONDANE_Rvas'!F13</f>
        <v>4260.22672</v>
      </c>
      <c r="G13" s="8">
        <f>+'[1]Inf_FONDANE_Rvas'!G13</f>
        <v>914.586</v>
      </c>
      <c r="H13" s="8">
        <f>+'[1]Inf_FONDANE_Rvas'!H13</f>
        <v>0</v>
      </c>
      <c r="I13" s="8">
        <f>+'[1]Inf_FONDANE_Rvas'!I13</f>
        <v>0</v>
      </c>
      <c r="J13" s="8">
        <f>+'[1]Inf_FONDANE_Rvas'!J13</f>
        <v>0</v>
      </c>
      <c r="K13" s="8">
        <f>+'[1]Inf_FONDANE_Rvas'!K13</f>
        <v>0</v>
      </c>
      <c r="L13" s="8">
        <f>+'[1]Inf_FONDANE_Rvas'!L13</f>
        <v>0</v>
      </c>
      <c r="M13" s="8">
        <f>+'[1]Inf_FONDANE_Rvas'!M13</f>
        <v>0</v>
      </c>
      <c r="N13" s="8">
        <f>+'[1]Inf_FONDANE_Rvas'!N13</f>
        <v>0</v>
      </c>
      <c r="O13" s="8">
        <f>+'[1]Inf_FONDANE_Rvas'!O13</f>
        <v>0</v>
      </c>
      <c r="P13" s="8">
        <f>+'[1]Inf_FONDANE_Rvas'!P13</f>
        <v>0</v>
      </c>
      <c r="Q13" s="135">
        <f>SUM(E13:P13)</f>
        <v>574930.0575</v>
      </c>
      <c r="R13" s="8">
        <f>+'[1]Inf_FONDANE_Rvas'!R13</f>
        <v>569655.24478</v>
      </c>
      <c r="S13" s="8">
        <f>+'[1]Inf_FONDANE_Rvas'!S13</f>
        <v>4360.22672</v>
      </c>
      <c r="T13" s="8">
        <f>+'[1]Inf_FONDANE_Rvas'!T13</f>
        <v>914.586</v>
      </c>
      <c r="U13" s="8">
        <f>+'[1]Inf_FONDANE_Rvas'!U13</f>
        <v>0</v>
      </c>
      <c r="V13" s="8">
        <f>+'[1]Inf_FONDANE_Rvas'!V13</f>
        <v>0</v>
      </c>
      <c r="W13" s="8">
        <f>+'[1]Inf_FONDANE_Rvas'!W13</f>
        <v>0</v>
      </c>
      <c r="X13" s="8">
        <f>+'[1]Inf_FONDANE_Rvas'!X13</f>
        <v>0</v>
      </c>
      <c r="Y13" s="8">
        <f>+'[1]Inf_FONDANE_Rvas'!Y13</f>
        <v>0</v>
      </c>
      <c r="Z13" s="8">
        <f>+'[1]Inf_FONDANE_Rvas'!Z13</f>
        <v>0</v>
      </c>
      <c r="AA13" s="8">
        <f>+'[1]Inf_FONDANE_Rvas'!AA13</f>
        <v>0</v>
      </c>
      <c r="AB13" s="8">
        <f>+'[1]Inf_FONDANE_Rvas'!AB13</f>
        <v>0</v>
      </c>
      <c r="AC13" s="8">
        <f>+'[1]Inf_FONDANE_Rvas'!AC13</f>
        <v>0</v>
      </c>
      <c r="AD13" s="135">
        <f>SUM(R13:AC13)</f>
        <v>574930.0575</v>
      </c>
    </row>
    <row r="14" spans="1:30" s="6" customFormat="1" ht="24" customHeight="1">
      <c r="A14" s="92" t="s">
        <v>114</v>
      </c>
      <c r="B14" s="93" t="s">
        <v>63</v>
      </c>
      <c r="C14" s="87" t="s">
        <v>115</v>
      </c>
      <c r="D14" s="8">
        <f>+'[1]Inf_FONDANE_Rvas'!D14</f>
        <v>2039788.39528</v>
      </c>
      <c r="E14" s="8">
        <f>+'[1]Inf_FONDANE_Rvas'!E14</f>
        <v>1561779.04198</v>
      </c>
      <c r="F14" s="8">
        <f>+'[1]Inf_FONDANE_Rvas'!F14</f>
        <v>428312.0669</v>
      </c>
      <c r="G14" s="8">
        <f>+'[1]Inf_FONDANE_Rvas'!G14</f>
        <v>30996.772</v>
      </c>
      <c r="H14" s="8">
        <f>+'[1]Inf_FONDANE_Rvas'!H14</f>
        <v>3975.526</v>
      </c>
      <c r="I14" s="8">
        <f>+'[1]Inf_FONDANE_Rvas'!I14</f>
        <v>1806.271</v>
      </c>
      <c r="J14" s="8">
        <f>+'[1]Inf_FONDANE_Rvas'!J14</f>
        <v>1377.607</v>
      </c>
      <c r="K14" s="8">
        <f>+'[1]Inf_FONDANE_Rvas'!K14</f>
        <v>0</v>
      </c>
      <c r="L14" s="8">
        <f>+'[1]Inf_FONDANE_Rvas'!L14</f>
        <v>0</v>
      </c>
      <c r="M14" s="8">
        <f>+'[1]Inf_FONDANE_Rvas'!M14</f>
        <v>0</v>
      </c>
      <c r="N14" s="8">
        <f>+'[1]Inf_FONDANE_Rvas'!N14</f>
        <v>0</v>
      </c>
      <c r="O14" s="8">
        <f>+'[1]Inf_FONDANE_Rvas'!O14</f>
        <v>0</v>
      </c>
      <c r="P14" s="8">
        <f>+'[1]Inf_FONDANE_Rvas'!P14</f>
        <v>0</v>
      </c>
      <c r="Q14" s="136">
        <f>SUM(E14:P14)</f>
        <v>2028247.2848800002</v>
      </c>
      <c r="R14" s="8">
        <f>+'[1]Inf_FONDANE_Rvas'!R14</f>
        <v>1561779.04198</v>
      </c>
      <c r="S14" s="8">
        <f>+'[1]Inf_FONDANE_Rvas'!S14</f>
        <v>428312.0669</v>
      </c>
      <c r="T14" s="8">
        <f>+'[1]Inf_FONDANE_Rvas'!T14</f>
        <v>25206.772</v>
      </c>
      <c r="U14" s="8">
        <f>+'[1]Inf_FONDANE_Rvas'!U14</f>
        <v>9765.526</v>
      </c>
      <c r="V14" s="8">
        <f>+'[1]Inf_FONDANE_Rvas'!V14</f>
        <v>1806.271</v>
      </c>
      <c r="W14" s="8">
        <f>+'[1]Inf_FONDANE_Rvas'!W14</f>
        <v>1200.948</v>
      </c>
      <c r="X14" s="8">
        <f>+'[1]Inf_FONDANE_Rvas'!X14</f>
        <v>0</v>
      </c>
      <c r="Y14" s="8">
        <f>+'[1]Inf_FONDANE_Rvas'!Y14</f>
        <v>0</v>
      </c>
      <c r="Z14" s="8">
        <f>+'[1]Inf_FONDANE_Rvas'!Z14</f>
        <v>0</v>
      </c>
      <c r="AA14" s="8">
        <f>+'[1]Inf_FONDANE_Rvas'!AA14</f>
        <v>0</v>
      </c>
      <c r="AB14" s="8">
        <f>+'[1]Inf_FONDANE_Rvas'!AB14</f>
        <v>0</v>
      </c>
      <c r="AC14" s="8">
        <f>+'[1]Inf_FONDANE_Rvas'!AC14</f>
        <v>0</v>
      </c>
      <c r="AD14" s="136">
        <f>SUM(R14:AC14)</f>
        <v>2028070.6258800002</v>
      </c>
    </row>
    <row r="15" spans="1:30" s="2" customFormat="1" ht="12.75">
      <c r="A15" s="159" t="s">
        <v>60</v>
      </c>
      <c r="B15" s="159"/>
      <c r="C15" s="159"/>
      <c r="D15" s="90">
        <f>D12+D7</f>
        <v>2748820.73978</v>
      </c>
      <c r="E15" s="90">
        <f aca="true" t="shared" si="2" ref="E15:AD15">E12+E7</f>
        <v>2131534.28676</v>
      </c>
      <c r="F15" s="90">
        <f t="shared" si="2"/>
        <v>432572.29361999995</v>
      </c>
      <c r="G15" s="90">
        <f t="shared" si="2"/>
        <v>31911.358</v>
      </c>
      <c r="H15" s="90">
        <f t="shared" si="2"/>
        <v>3975.526</v>
      </c>
      <c r="I15" s="90">
        <f t="shared" si="2"/>
        <v>1806.271</v>
      </c>
      <c r="J15" s="90">
        <f t="shared" si="2"/>
        <v>1377.607</v>
      </c>
      <c r="K15" s="90">
        <f t="shared" si="2"/>
        <v>0</v>
      </c>
      <c r="L15" s="90">
        <f t="shared" si="2"/>
        <v>0</v>
      </c>
      <c r="M15" s="90">
        <f t="shared" si="2"/>
        <v>0</v>
      </c>
      <c r="N15" s="90">
        <f t="shared" si="2"/>
        <v>0</v>
      </c>
      <c r="O15" s="90">
        <f t="shared" si="2"/>
        <v>0</v>
      </c>
      <c r="P15" s="90">
        <f t="shared" si="2"/>
        <v>0</v>
      </c>
      <c r="Q15" s="90">
        <f t="shared" si="2"/>
        <v>2603177.3423800003</v>
      </c>
      <c r="R15" s="90">
        <f t="shared" si="2"/>
        <v>2131434.28676</v>
      </c>
      <c r="S15" s="90">
        <f t="shared" si="2"/>
        <v>432672.29361999995</v>
      </c>
      <c r="T15" s="90">
        <f t="shared" si="2"/>
        <v>26121.358</v>
      </c>
      <c r="U15" s="90">
        <f t="shared" si="2"/>
        <v>9765.526</v>
      </c>
      <c r="V15" s="90">
        <f t="shared" si="2"/>
        <v>1806.271</v>
      </c>
      <c r="W15" s="90">
        <f t="shared" si="2"/>
        <v>1200.948</v>
      </c>
      <c r="X15" s="90">
        <f t="shared" si="2"/>
        <v>0</v>
      </c>
      <c r="Y15" s="90">
        <f t="shared" si="2"/>
        <v>0</v>
      </c>
      <c r="Z15" s="90">
        <f t="shared" si="2"/>
        <v>0</v>
      </c>
      <c r="AA15" s="90">
        <f t="shared" si="2"/>
        <v>0</v>
      </c>
      <c r="AB15" s="90">
        <f t="shared" si="2"/>
        <v>0</v>
      </c>
      <c r="AC15" s="90">
        <f t="shared" si="2"/>
        <v>0</v>
      </c>
      <c r="AD15" s="90">
        <f t="shared" si="2"/>
        <v>2603000.6833800003</v>
      </c>
    </row>
    <row r="16" spans="1:30" s="6" customFormat="1" ht="12.75">
      <c r="A16" s="24"/>
      <c r="B16" s="24"/>
      <c r="C16" s="1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3:18" ht="19.5" customHeight="1">
      <c r="C17" s="2"/>
      <c r="D17" s="2"/>
      <c r="E17" s="2"/>
      <c r="F17" s="26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3:18" ht="12.75">
      <c r="C19" s="69" t="s">
        <v>80</v>
      </c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3:18" ht="12.75">
      <c r="C20" s="69" t="s">
        <v>67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</sheetData>
  <sheetProtection/>
  <mergeCells count="9">
    <mergeCell ref="L5:O5"/>
    <mergeCell ref="AC5:AD5"/>
    <mergeCell ref="A15:C15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2020-07-08T20:11:49Z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