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5" yWindow="65461" windowWidth="7305" windowHeight="8175" tabRatio="884" activeTab="0"/>
  </bookViews>
  <sheets>
    <sheet name="Tabla de contenido" sheetId="1" r:id="rId1"/>
    <sheet name="Área cultivada" sheetId="2" r:id="rId2"/>
    <sheet name="Resumen Cultivo_" sheetId="3" r:id="rId3"/>
    <sheet name="Agroindustriales" sheetId="4" r:id="rId4"/>
    <sheet name="Tubérculos y plátano" sheetId="5" r:id="rId5"/>
    <sheet name="Cereales" sheetId="6" r:id="rId6"/>
    <sheet name="Hortalizas" sheetId="7" r:id="rId7"/>
    <sheet name="Frutales " sheetId="8" r:id="rId8"/>
    <sheet name="Canastas" sheetId="9" r:id="rId9"/>
    <sheet name="frutales dispersos" sheetId="10" r:id="rId10"/>
    <sheet name="Superficie de uso suelo " sheetId="11" r:id="rId11"/>
    <sheet name="Ganado vacuno" sheetId="12" r:id="rId12"/>
    <sheet name="Vacunos_edad" sheetId="13" r:id="rId13"/>
    <sheet name="Produ_leche_" sheetId="14" r:id="rId14"/>
    <sheet name="Otras especies" sheetId="15" r:id="rId15"/>
    <sheet name="Cuadro" sheetId="16" state="hidden" r:id="rId16"/>
  </sheets>
  <definedNames>
    <definedName name="_xlnm.Print_Area" localSheetId="1">'Área cultivada'!$A$1:$B$24</definedName>
    <definedName name="_xlnm.Print_Area" localSheetId="4">'Tubérculos y plátano'!#REF!</definedName>
  </definedNames>
  <calcPr fullCalcOnLoad="1"/>
</workbook>
</file>

<file path=xl/sharedStrings.xml><?xml version="1.0" encoding="utf-8"?>
<sst xmlns="http://schemas.openxmlformats.org/spreadsheetml/2006/main" count="511" uniqueCount="296">
  <si>
    <t>Papa</t>
  </si>
  <si>
    <t>Tomate</t>
  </si>
  <si>
    <t>Tabaco</t>
  </si>
  <si>
    <t>Total</t>
  </si>
  <si>
    <t>Cultivo</t>
  </si>
  <si>
    <t>Área sembrada (ha)</t>
  </si>
  <si>
    <t>Producción (t)</t>
  </si>
  <si>
    <t>Área cosechada (ha)</t>
  </si>
  <si>
    <t>Boyacá</t>
  </si>
  <si>
    <t>Cundinamarca</t>
  </si>
  <si>
    <t>Nariño</t>
  </si>
  <si>
    <t>Santander</t>
  </si>
  <si>
    <t>Cve</t>
  </si>
  <si>
    <t>Bolívar</t>
  </si>
  <si>
    <t>Córdoba</t>
  </si>
  <si>
    <t>Huila</t>
  </si>
  <si>
    <t>Magdalena</t>
  </si>
  <si>
    <t>Meta</t>
  </si>
  <si>
    <t>Norte de Santander</t>
  </si>
  <si>
    <t>Sucre</t>
  </si>
  <si>
    <t>Uso del suelo</t>
  </si>
  <si>
    <t>Uso agrícola</t>
  </si>
  <si>
    <t>Total agrícola</t>
  </si>
  <si>
    <t>Transitorios</t>
  </si>
  <si>
    <t>Barbecho</t>
  </si>
  <si>
    <t>Transitorio+ barbecho</t>
  </si>
  <si>
    <t>Permanentes</t>
  </si>
  <si>
    <t>Descanso</t>
  </si>
  <si>
    <t>Total Pecuario</t>
  </si>
  <si>
    <t>Malezas y rastrojos</t>
  </si>
  <si>
    <t>Total uso bosques</t>
  </si>
  <si>
    <t>Bosques naturales</t>
  </si>
  <si>
    <t>Bosques plantados</t>
  </si>
  <si>
    <t>Total otros usos</t>
  </si>
  <si>
    <t>Cuerpos de agua</t>
  </si>
  <si>
    <t>Eriales y afloramientos rocosos</t>
  </si>
  <si>
    <t>Otros fines</t>
  </si>
  <si>
    <t>Infraestructura agropecuaria</t>
  </si>
  <si>
    <t>Uso pecuario</t>
  </si>
  <si>
    <t>Uso en bosques</t>
  </si>
  <si>
    <t>Otros usos</t>
  </si>
  <si>
    <t>Total uso del suelo</t>
  </si>
  <si>
    <t>22 departamentos</t>
  </si>
  <si>
    <t>Participación (%)</t>
  </si>
  <si>
    <t>Departamento</t>
  </si>
  <si>
    <t>Hectáreas</t>
  </si>
  <si>
    <t>Atlántico</t>
  </si>
  <si>
    <t>Caldas</t>
  </si>
  <si>
    <t>Cauca</t>
  </si>
  <si>
    <t>Cesar</t>
  </si>
  <si>
    <t>La Guajira</t>
  </si>
  <si>
    <t>Risaralda</t>
  </si>
  <si>
    <t>Tolima</t>
  </si>
  <si>
    <t>Casanare</t>
  </si>
  <si>
    <t>Plátano</t>
  </si>
  <si>
    <t>Naranja</t>
  </si>
  <si>
    <t>Mango</t>
  </si>
  <si>
    <t>Banano</t>
  </si>
  <si>
    <t>Aguacate</t>
  </si>
  <si>
    <t>Limón</t>
  </si>
  <si>
    <t>Mandarina</t>
  </si>
  <si>
    <t>Maracuyá</t>
  </si>
  <si>
    <t>Guayaba</t>
  </si>
  <si>
    <t>Guanábana</t>
  </si>
  <si>
    <t xml:space="preserve">Mango </t>
  </si>
  <si>
    <t xml:space="preserve">Mandarina </t>
  </si>
  <si>
    <t xml:space="preserve">Guanábana </t>
  </si>
  <si>
    <t xml:space="preserve">Piña </t>
  </si>
  <si>
    <t>Ciruela doméstica</t>
  </si>
  <si>
    <t xml:space="preserve">Lulo </t>
  </si>
  <si>
    <t xml:space="preserve">Durazno </t>
  </si>
  <si>
    <t xml:space="preserve">Manzana </t>
  </si>
  <si>
    <t xml:space="preserve">Pitahaya </t>
  </si>
  <si>
    <t xml:space="preserve">Granadilla </t>
  </si>
  <si>
    <t>Coco</t>
  </si>
  <si>
    <t>Lulo</t>
  </si>
  <si>
    <t>(-) No existe dato</t>
  </si>
  <si>
    <t>Antioquia</t>
  </si>
  <si>
    <t>Yuca</t>
  </si>
  <si>
    <t>Cabezas</t>
  </si>
  <si>
    <t>Quindío</t>
  </si>
  <si>
    <t>Valle del Cauca</t>
  </si>
  <si>
    <t>Sexo</t>
  </si>
  <si>
    <t>Rango de edades</t>
  </si>
  <si>
    <t>Total cabezas</t>
  </si>
  <si>
    <t>Machos</t>
  </si>
  <si>
    <t>Total machos</t>
  </si>
  <si>
    <t>Hembras</t>
  </si>
  <si>
    <t>Total hembras</t>
  </si>
  <si>
    <t xml:space="preserve">El cve es un indicador del nivel de precisión </t>
  </si>
  <si>
    <t>Cantidad de plantas en edad productiva</t>
  </si>
  <si>
    <t>Especie</t>
  </si>
  <si>
    <t>Caprino</t>
  </si>
  <si>
    <t>Cuyícola</t>
  </si>
  <si>
    <t>Equino</t>
  </si>
  <si>
    <t>Ovino</t>
  </si>
  <si>
    <t>Mular</t>
  </si>
  <si>
    <t xml:space="preserve">Cunícola </t>
  </si>
  <si>
    <t>Asnal</t>
  </si>
  <si>
    <t>Inventario de otras especies pecuarias existentes en la UP el día de la entrevista por especie y sexo especie, según departamento</t>
  </si>
  <si>
    <t>Búfalino</t>
  </si>
  <si>
    <t>Cunícola</t>
  </si>
  <si>
    <t>Total 22 Departamentos</t>
  </si>
  <si>
    <t>Bolivar</t>
  </si>
  <si>
    <t>Nte de Santander</t>
  </si>
  <si>
    <t>Quindio</t>
  </si>
  <si>
    <t>Fuente: DANE - ENA 2014</t>
  </si>
  <si>
    <t>Total Hembras</t>
  </si>
  <si>
    <t>Total Machos</t>
  </si>
  <si>
    <t>Pitahaya</t>
  </si>
  <si>
    <t>Cantidad de vacas / Producción de leche</t>
  </si>
  <si>
    <t>Número de vacas en ordeño</t>
  </si>
  <si>
    <t>Total de leche producida (litros)</t>
  </si>
  <si>
    <t>Leche consumida en finca (litros)</t>
  </si>
  <si>
    <t>Leche para autoconsumo en finca (litros)</t>
  </si>
  <si>
    <t>Leche procesada en finca (litros)</t>
  </si>
  <si>
    <t>Leche vendida (litros)</t>
  </si>
  <si>
    <t>Industria (litros)</t>
  </si>
  <si>
    <t>Intermediario (litros)</t>
  </si>
  <si>
    <t>Otro (litros)</t>
  </si>
  <si>
    <t>Cebolla bulbo</t>
  </si>
  <si>
    <t>Cebolla rama</t>
  </si>
  <si>
    <t>Cabezas Hembras</t>
  </si>
  <si>
    <t>Área cosechada/área en edad productiva (ha)</t>
  </si>
  <si>
    <t>TABLA DE CONTENIDO</t>
  </si>
  <si>
    <t>Cantidad de plantas</t>
  </si>
  <si>
    <t>Año 2016</t>
  </si>
  <si>
    <t xml:space="preserve">Menores de 1 año </t>
  </si>
  <si>
    <t xml:space="preserve">Mayores de 3 años </t>
  </si>
  <si>
    <t xml:space="preserve">Entre 1 y 2 años </t>
  </si>
  <si>
    <t xml:space="preserve">Entre 2 años y 3 años </t>
  </si>
  <si>
    <t>26 departamentos</t>
  </si>
  <si>
    <t xml:space="preserve">26 departamentos </t>
  </si>
  <si>
    <t>Caquetá</t>
  </si>
  <si>
    <t>Arauca</t>
  </si>
  <si>
    <t>Putumayo</t>
  </si>
  <si>
    <t>Vichada</t>
  </si>
  <si>
    <t>Fuente: DANE-ENA 2016</t>
  </si>
  <si>
    <t>Fuente: DANE- ENA 2016</t>
  </si>
  <si>
    <t>Fuente: DANE -ENA 2016</t>
  </si>
  <si>
    <t>Fuente: ENA 2016</t>
  </si>
  <si>
    <t>Cerdos de Traspatio</t>
  </si>
  <si>
    <t>Producción de leche vaca/día (litros)</t>
  </si>
  <si>
    <t xml:space="preserve">Total general </t>
  </si>
  <si>
    <t>Total Cabezas</t>
  </si>
  <si>
    <t xml:space="preserve">Total cabezas </t>
  </si>
  <si>
    <t>Total general</t>
  </si>
  <si>
    <r>
      <t xml:space="preserve">1 </t>
    </r>
    <r>
      <rPr>
        <sz val="8"/>
        <color indexed="8"/>
        <rFont val="Open Sans"/>
        <family val="2"/>
      </rPr>
      <t>Maracuyá, Curuba, Pera</t>
    </r>
  </si>
  <si>
    <t>Nota: Las cifras de área producción y rendimiento de arroz mecanizado son estimadas por el DANE y Fedearroz  a partir de la Encuesta Nacional de Arroz Mecanizado
- ENAM</t>
  </si>
  <si>
    <r>
      <t>Vegetaciones especiales</t>
    </r>
    <r>
      <rPr>
        <vertAlign val="superscript"/>
        <sz val="11"/>
        <color indexed="8"/>
        <rFont val="Open Sans"/>
        <family val="2"/>
      </rPr>
      <t>1</t>
    </r>
  </si>
  <si>
    <r>
      <rPr>
        <vertAlign val="superscript"/>
        <sz val="8"/>
        <color indexed="8"/>
        <rFont val="Open Sans"/>
        <family val="2"/>
      </rPr>
      <t>1</t>
    </r>
    <r>
      <rPr>
        <sz val="8"/>
        <color indexed="8"/>
        <rFont val="Open Sans"/>
        <family val="2"/>
      </rPr>
      <t xml:space="preserve"> Corresponde a la sumatoria de área en vegetación de sabana, xerofítica y de páramos</t>
    </r>
  </si>
  <si>
    <r>
      <t>Otros frutales dispersos</t>
    </r>
    <r>
      <rPr>
        <vertAlign val="superscript"/>
        <sz val="11"/>
        <color indexed="8"/>
        <rFont val="Open Sans"/>
        <family val="2"/>
      </rPr>
      <t>1</t>
    </r>
  </si>
  <si>
    <t>ENCUESTA NACIONAL AGROPECUARIA-2016</t>
  </si>
  <si>
    <t>Área  plantada (ha)</t>
  </si>
  <si>
    <t>Bufalinos</t>
  </si>
  <si>
    <r>
      <t>Agroindustriales</t>
    </r>
    <r>
      <rPr>
        <vertAlign val="superscript"/>
        <sz val="11"/>
        <color indexed="8"/>
        <rFont val="Open Sans"/>
        <family val="2"/>
      </rPr>
      <t>1</t>
    </r>
  </si>
  <si>
    <r>
      <t>Cereales</t>
    </r>
    <r>
      <rPr>
        <vertAlign val="superscript"/>
        <sz val="11"/>
        <color indexed="8"/>
        <rFont val="Open Sans"/>
        <family val="2"/>
      </rPr>
      <t>3</t>
    </r>
  </si>
  <si>
    <r>
      <t>Hortalizas, verduras y legumbres</t>
    </r>
    <r>
      <rPr>
        <vertAlign val="superscript"/>
        <sz val="11"/>
        <color indexed="8"/>
        <rFont val="Open Sans"/>
        <family val="2"/>
      </rPr>
      <t>4</t>
    </r>
  </si>
  <si>
    <r>
      <t>Frutales</t>
    </r>
    <r>
      <rPr>
        <vertAlign val="superscript"/>
        <sz val="11"/>
        <color indexed="8"/>
        <rFont val="Open Sans"/>
        <family val="2"/>
      </rPr>
      <t>5</t>
    </r>
  </si>
  <si>
    <r>
      <t>Plantas aromaticas, condimentarias y medicinales</t>
    </r>
    <r>
      <rPr>
        <vertAlign val="superscript"/>
        <sz val="11"/>
        <color indexed="8"/>
        <rFont val="Open Sans"/>
        <family val="2"/>
      </rPr>
      <t>6</t>
    </r>
  </si>
  <si>
    <r>
      <t>Flores y follajes</t>
    </r>
    <r>
      <rPr>
        <vertAlign val="superscript"/>
        <sz val="11"/>
        <color indexed="8"/>
        <rFont val="Open Sans"/>
        <family val="2"/>
      </rPr>
      <t>7</t>
    </r>
  </si>
  <si>
    <r>
      <t>Plantaciones forestales</t>
    </r>
    <r>
      <rPr>
        <vertAlign val="superscript"/>
        <sz val="11"/>
        <color indexed="8"/>
        <rFont val="Open Sans"/>
        <family val="2"/>
      </rPr>
      <t>8</t>
    </r>
  </si>
  <si>
    <r>
      <t>Forrajes</t>
    </r>
    <r>
      <rPr>
        <vertAlign val="superscript"/>
        <sz val="11"/>
        <color indexed="8"/>
        <rFont val="Open Sans"/>
        <family val="2"/>
      </rPr>
      <t>9</t>
    </r>
  </si>
  <si>
    <r>
      <t>Frutales dispersos</t>
    </r>
    <r>
      <rPr>
        <b/>
        <vertAlign val="superscript"/>
        <sz val="11"/>
        <color indexed="8"/>
        <rFont val="Open Sans"/>
        <family val="2"/>
      </rPr>
      <t xml:space="preserve"> 10</t>
    </r>
  </si>
  <si>
    <r>
      <rPr>
        <vertAlign val="superscript"/>
        <sz val="8"/>
        <rFont val="Open Sans"/>
        <family val="2"/>
      </rPr>
      <t xml:space="preserve">1 </t>
    </r>
    <r>
      <rPr>
        <sz val="8"/>
        <rFont val="Open Sans"/>
        <family val="2"/>
      </rPr>
      <t xml:space="preserve"> Café, cacao, tabaco, caucho, algodón, soya, caña panelera y otros agroindustriales</t>
    </r>
  </si>
  <si>
    <r>
      <rPr>
        <vertAlign val="superscript"/>
        <sz val="8"/>
        <rFont val="Open Sans"/>
        <family val="2"/>
      </rPr>
      <t xml:space="preserve">3 </t>
    </r>
    <r>
      <rPr>
        <sz val="8"/>
        <rFont val="Open Sans"/>
        <family val="2"/>
      </rPr>
      <t>Arroz, máiz amarillo, maíz blanco y otros cereales</t>
    </r>
  </si>
  <si>
    <r>
      <rPr>
        <vertAlign val="superscript"/>
        <sz val="8"/>
        <rFont val="Open Sans"/>
        <family val="2"/>
      </rPr>
      <t xml:space="preserve">4 </t>
    </r>
    <r>
      <rPr>
        <sz val="8"/>
        <rFont val="Open Sans"/>
        <family val="2"/>
      </rPr>
      <t xml:space="preserve"> Arveja, cebolla bulbo, cebolla rama, fríjol, haba, tomate, zanahoria, maní, hortalizas bulbo, hortalizas de raíz, hortalizas de fruto, hortalizas de flor, hortalizas de hoja, hortalizas de tallo y demás hortalizas. </t>
    </r>
  </si>
  <si>
    <r>
      <rPr>
        <vertAlign val="superscript"/>
        <sz val="8"/>
        <rFont val="Open Sans"/>
        <family val="2"/>
      </rPr>
      <t>5</t>
    </r>
    <r>
      <rPr>
        <sz val="8"/>
        <rFont val="Open Sans"/>
        <family val="2"/>
      </rPr>
      <t xml:space="preserve"> Banano común, limón, mandarina, naranja, aguacate, curuba, granadilla, guanábana, guayaba, lulo, mango, maracuyá, marañon, mora, pitahaya, pera, tomate de árbol y otros frutales</t>
    </r>
  </si>
  <si>
    <r>
      <t xml:space="preserve">9 </t>
    </r>
    <r>
      <rPr>
        <sz val="8"/>
        <rFont val="Open Sans"/>
        <family val="2"/>
      </rPr>
      <t xml:space="preserve">Maíz forrajero, caña forrajera, sorgo forrajero, entre otros. </t>
    </r>
  </si>
  <si>
    <t>Caucho</t>
  </si>
  <si>
    <t>Algodón</t>
  </si>
  <si>
    <t>Soya</t>
  </si>
  <si>
    <t>Total agroindustriales</t>
  </si>
  <si>
    <t>Participación  (%)</t>
  </si>
  <si>
    <t xml:space="preserve">(-) No existe dato </t>
  </si>
  <si>
    <t>Total tubérculos y plátano</t>
  </si>
  <si>
    <t xml:space="preserve">Cultivo </t>
  </si>
  <si>
    <t>Total cereales</t>
  </si>
  <si>
    <t>Arroz</t>
  </si>
  <si>
    <t>Otros cereales</t>
  </si>
  <si>
    <t xml:space="preserve">Total Hortalizas </t>
  </si>
  <si>
    <t xml:space="preserve">Zanahoria </t>
  </si>
  <si>
    <t>Maní</t>
  </si>
  <si>
    <t>Total frutales</t>
  </si>
  <si>
    <t>Banano común</t>
  </si>
  <si>
    <t xml:space="preserve">Aguacate </t>
  </si>
  <si>
    <t xml:space="preserve">Marañon </t>
  </si>
  <si>
    <t xml:space="preserve">Mora </t>
  </si>
  <si>
    <t xml:space="preserve">Pera </t>
  </si>
  <si>
    <t xml:space="preserve">Tomate de árbol </t>
  </si>
  <si>
    <t xml:space="preserve">Frutal disperso </t>
  </si>
  <si>
    <r>
      <t>Café</t>
    </r>
    <r>
      <rPr>
        <vertAlign val="superscript"/>
        <sz val="11"/>
        <rFont val="Open Sans"/>
        <family val="2"/>
      </rPr>
      <t>1</t>
    </r>
  </si>
  <si>
    <r>
      <t>Cacao</t>
    </r>
    <r>
      <rPr>
        <vertAlign val="superscript"/>
        <sz val="11"/>
        <rFont val="Open Sans"/>
        <family val="2"/>
      </rPr>
      <t>2</t>
    </r>
  </si>
  <si>
    <r>
      <t>Caña panelera</t>
    </r>
    <r>
      <rPr>
        <vertAlign val="superscript"/>
        <sz val="11"/>
        <rFont val="Open Sans"/>
        <family val="2"/>
      </rPr>
      <t xml:space="preserve">3 </t>
    </r>
  </si>
  <si>
    <r>
      <t xml:space="preserve">1 </t>
    </r>
    <r>
      <rPr>
        <sz val="8"/>
        <rFont val="Open Sans"/>
        <family val="2"/>
      </rPr>
      <t xml:space="preserve">Producción en pergamino seco o de trilla </t>
    </r>
  </si>
  <si>
    <r>
      <t xml:space="preserve">2 </t>
    </r>
    <r>
      <rPr>
        <sz val="8"/>
        <rFont val="Open Sans"/>
        <family val="2"/>
      </rPr>
      <t>Producción en grano seco</t>
    </r>
  </si>
  <si>
    <r>
      <t>Maíz amarillo</t>
    </r>
    <r>
      <rPr>
        <vertAlign val="superscript"/>
        <sz val="11"/>
        <color indexed="8"/>
        <rFont val="Open Sans"/>
        <family val="2"/>
      </rPr>
      <t>1</t>
    </r>
    <r>
      <rPr>
        <sz val="11"/>
        <color indexed="8"/>
        <rFont val="Open Sans"/>
        <family val="2"/>
      </rPr>
      <t xml:space="preserve"> </t>
    </r>
  </si>
  <si>
    <r>
      <t>Maíz blanco</t>
    </r>
    <r>
      <rPr>
        <vertAlign val="superscript"/>
        <sz val="11"/>
        <color indexed="8"/>
        <rFont val="Open Sans"/>
        <family val="2"/>
      </rPr>
      <t>1</t>
    </r>
  </si>
  <si>
    <r>
      <rPr>
        <vertAlign val="superscript"/>
        <sz val="8"/>
        <rFont val="Open Sans"/>
        <family val="2"/>
      </rPr>
      <t>1</t>
    </r>
    <r>
      <rPr>
        <sz val="8"/>
        <rFont val="Open Sans"/>
        <family val="2"/>
      </rPr>
      <t xml:space="preserve"> Producción en grano seco </t>
    </r>
  </si>
  <si>
    <r>
      <t>Arveja</t>
    </r>
    <r>
      <rPr>
        <vertAlign val="superscript"/>
        <sz val="11"/>
        <color indexed="8"/>
        <rFont val="Open Sans"/>
        <family val="2"/>
      </rPr>
      <t>1</t>
    </r>
  </si>
  <si>
    <r>
      <t>Fríjol</t>
    </r>
    <r>
      <rPr>
        <vertAlign val="superscript"/>
        <sz val="11"/>
        <color indexed="8"/>
        <rFont val="Open Sans"/>
        <family val="2"/>
      </rPr>
      <t>2</t>
    </r>
  </si>
  <si>
    <r>
      <t>Haba</t>
    </r>
    <r>
      <rPr>
        <vertAlign val="superscript"/>
        <sz val="11"/>
        <color indexed="8"/>
        <rFont val="Open Sans"/>
        <family val="2"/>
      </rPr>
      <t>2</t>
    </r>
  </si>
  <si>
    <r>
      <t>Hortalizas de fruto</t>
    </r>
    <r>
      <rPr>
        <vertAlign val="superscript"/>
        <sz val="11"/>
        <rFont val="Open Sans"/>
        <family val="2"/>
      </rPr>
      <t>3</t>
    </r>
  </si>
  <si>
    <r>
      <t xml:space="preserve">Hortalizas de raíz </t>
    </r>
    <r>
      <rPr>
        <vertAlign val="superscript"/>
        <sz val="11"/>
        <rFont val="Open Sans"/>
        <family val="2"/>
      </rPr>
      <t>5</t>
    </r>
  </si>
  <si>
    <r>
      <t xml:space="preserve">Hortalizas de flor </t>
    </r>
    <r>
      <rPr>
        <vertAlign val="superscript"/>
        <sz val="11"/>
        <rFont val="Open Sans"/>
        <family val="2"/>
      </rPr>
      <t>5</t>
    </r>
  </si>
  <si>
    <r>
      <t>Hortalizas de bulbo</t>
    </r>
    <r>
      <rPr>
        <vertAlign val="superscript"/>
        <sz val="11"/>
        <rFont val="Open Sans"/>
        <family val="2"/>
      </rPr>
      <t xml:space="preserve"> 6</t>
    </r>
  </si>
  <si>
    <r>
      <t xml:space="preserve">Hortalizas de tallo </t>
    </r>
    <r>
      <rPr>
        <vertAlign val="superscript"/>
        <sz val="11"/>
        <rFont val="Open Sans"/>
        <family val="2"/>
      </rPr>
      <t>7</t>
    </r>
  </si>
  <si>
    <r>
      <rPr>
        <vertAlign val="superscript"/>
        <sz val="8"/>
        <color indexed="8"/>
        <rFont val="Open Sans"/>
        <family val="2"/>
      </rPr>
      <t>3</t>
    </r>
    <r>
      <rPr>
        <sz val="8"/>
        <color indexed="8"/>
        <rFont val="Open Sans"/>
        <family val="2"/>
      </rPr>
      <t xml:space="preserve"> Ahuyama, berenjena, calabaza, melón, papa cidra, patilla, pepino cohombro, pepino guiso y pimentón </t>
    </r>
  </si>
  <si>
    <r>
      <t>Hortalizas de hoja</t>
    </r>
    <r>
      <rPr>
        <vertAlign val="superscript"/>
        <sz val="11"/>
        <color indexed="8"/>
        <rFont val="Open Sans"/>
        <family val="2"/>
      </rPr>
      <t>4</t>
    </r>
  </si>
  <si>
    <r>
      <rPr>
        <vertAlign val="superscript"/>
        <sz val="8"/>
        <color indexed="8"/>
        <rFont val="Open Sans"/>
        <family val="2"/>
      </rPr>
      <t>4</t>
    </r>
    <r>
      <rPr>
        <sz val="8"/>
        <color indexed="8"/>
        <rFont val="Open Sans"/>
        <family val="2"/>
      </rPr>
      <t xml:space="preserve"> Acelga, cilantro, col, espinaca, lechuga, perejil, repollo </t>
    </r>
  </si>
  <si>
    <r>
      <rPr>
        <vertAlign val="superscript"/>
        <sz val="8"/>
        <color indexed="8"/>
        <rFont val="Open Sans"/>
        <family val="2"/>
      </rPr>
      <t>5</t>
    </r>
    <r>
      <rPr>
        <sz val="8"/>
        <color indexed="8"/>
        <rFont val="Open Sans"/>
        <family val="2"/>
      </rPr>
      <t xml:space="preserve"> Rábano, remolacha, nabo</t>
    </r>
  </si>
  <si>
    <r>
      <rPr>
        <vertAlign val="superscript"/>
        <sz val="8"/>
        <color indexed="8"/>
        <rFont val="Open Sans"/>
        <family val="2"/>
      </rPr>
      <t>6</t>
    </r>
    <r>
      <rPr>
        <sz val="8"/>
        <color indexed="8"/>
        <rFont val="Open Sans"/>
        <family val="2"/>
      </rPr>
      <t xml:space="preserve"> Brócoli y coliflor</t>
    </r>
  </si>
  <si>
    <r>
      <rPr>
        <vertAlign val="superscript"/>
        <sz val="8"/>
        <color indexed="8"/>
        <rFont val="Open Sans"/>
        <family val="2"/>
      </rPr>
      <t>7</t>
    </r>
    <r>
      <rPr>
        <sz val="8"/>
        <color indexed="8"/>
        <rFont val="Open Sans"/>
        <family val="2"/>
      </rPr>
      <t xml:space="preserve"> Ajo </t>
    </r>
  </si>
  <si>
    <r>
      <rPr>
        <vertAlign val="superscript"/>
        <sz val="8"/>
        <rFont val="Open Sans"/>
        <family val="2"/>
      </rPr>
      <t xml:space="preserve">1 </t>
    </r>
    <r>
      <rPr>
        <sz val="8"/>
        <rFont val="Open Sans"/>
        <family val="2"/>
      </rPr>
      <t>Producción en vaina verde</t>
    </r>
  </si>
  <si>
    <r>
      <t>Otros agroindustriales</t>
    </r>
    <r>
      <rPr>
        <b/>
        <vertAlign val="superscript"/>
        <sz val="11"/>
        <rFont val="Open Sans"/>
        <family val="2"/>
      </rPr>
      <t>4</t>
    </r>
  </si>
  <si>
    <r>
      <rPr>
        <vertAlign val="superscript"/>
        <sz val="8"/>
        <rFont val="Open Sans"/>
        <family val="2"/>
      </rPr>
      <t>2</t>
    </r>
    <r>
      <rPr>
        <sz val="8"/>
        <rFont val="Open Sans"/>
        <family val="2"/>
      </rPr>
      <t xml:space="preserve"> Avena, cebada, sorgo, trigo, entre otros</t>
    </r>
  </si>
  <si>
    <r>
      <t>Otras hortalizas</t>
    </r>
    <r>
      <rPr>
        <b/>
        <vertAlign val="superscript"/>
        <sz val="11"/>
        <color indexed="8"/>
        <rFont val="Open Sans"/>
        <family val="2"/>
      </rPr>
      <t>8</t>
    </r>
  </si>
  <si>
    <r>
      <rPr>
        <vertAlign val="superscript"/>
        <sz val="8"/>
        <color indexed="8"/>
        <rFont val="Open Sans"/>
        <family val="2"/>
      </rPr>
      <t>8</t>
    </r>
    <r>
      <rPr>
        <sz val="8"/>
        <color indexed="8"/>
        <rFont val="Open Sans"/>
        <family val="2"/>
      </rPr>
      <t xml:space="preserve"> Habichuela, ají, zapallo, guatila, apio, entre otros </t>
    </r>
  </si>
  <si>
    <r>
      <t>Otros frutales</t>
    </r>
    <r>
      <rPr>
        <b/>
        <vertAlign val="superscript"/>
        <sz val="11"/>
        <color indexed="8"/>
        <rFont val="Open Sans"/>
        <family val="2"/>
      </rPr>
      <t>1</t>
    </r>
  </si>
  <si>
    <r>
      <rPr>
        <vertAlign val="superscript"/>
        <sz val="8"/>
        <rFont val="Open Sans"/>
        <family val="2"/>
      </rPr>
      <t>1</t>
    </r>
    <r>
      <rPr>
        <sz val="8"/>
        <rFont val="Open Sans"/>
        <family val="2"/>
      </rPr>
      <t xml:space="preserve"> Piña, papaya, manzana, fresa, coco, lima, durazno, entre otros</t>
    </r>
  </si>
  <si>
    <t>-</t>
  </si>
  <si>
    <t>Área cosechada/área en edad productiva  (ha)</t>
  </si>
  <si>
    <t>Pastos y forrajes</t>
  </si>
  <si>
    <t>Fuente: ENA-2016</t>
  </si>
  <si>
    <t xml:space="preserve">Cuadro 2. Área sembrada/área plantada, área cosechada/área en edad productiva y producción de las canastas </t>
  </si>
  <si>
    <t xml:space="preserve">Cuadro 3. Área sembrada/área plantada, área cosechada/área en edad productiva y producción según cultivos agroindustriales </t>
  </si>
  <si>
    <t>Cuadro 4. Área sembrada/área plantada, área cosechada/área en edad productiva y producción según tubérculos y plátano</t>
  </si>
  <si>
    <t>Cuadro 5. Área sembrada, área cosechada y producción según cereales</t>
  </si>
  <si>
    <t xml:space="preserve">Cuadro 6. Área sembrada, área cosechada, y producción , según hortalizas, verduras y legumbres </t>
  </si>
  <si>
    <t>Cuadro 7. Área plantada, área en edad productiva, y producción, según frutales</t>
  </si>
  <si>
    <t>Cuadro 9. Cantidad total de árboles, en edad productiva y producción de frutales dispersos</t>
  </si>
  <si>
    <t>Cuadro 10. Total inventario de ganado vacuno, según departamento</t>
  </si>
  <si>
    <t>Cuadro 11. Total inventario de ganado vacuno, según rangos de edad y sexo</t>
  </si>
  <si>
    <t>Cuadro 12. Producción de leche el día anterior a la entrevista, por destino</t>
  </si>
  <si>
    <t>Cuadro 13. Total inventario otras especies pecuarias</t>
  </si>
  <si>
    <t xml:space="preserve">Cuadro 2. Área sembrada/área plantada, área cosechada/área en edad productiva y producción según canastas. 26 departamentos </t>
  </si>
  <si>
    <t xml:space="preserve">Cuadro 3. Área sembrada/área plantada, área cosechada/área en edad productiva y producción según cultivos agroindustriales s. 26 departamentos </t>
  </si>
  <si>
    <t xml:space="preserve">Cuadro 4. Área sembrada/área plantada, área cosechada/área en edad productiva y producción según tubérculos y plátano. 26 departamentos </t>
  </si>
  <si>
    <t>Cuadro 5. Área sembrada, área cosechada y producción según cereales. 26 departamentos</t>
  </si>
  <si>
    <t>Cuadro 6. Área sembrada, área cosechada, y producción , según hortalizas, verduras y legumbres. 26 departamentos</t>
  </si>
  <si>
    <t>Cuadro 7. Área plantada, área en edad productiva, y producción, según frutales. 26 departamentos</t>
  </si>
  <si>
    <t>Cuadro 8. Área sembrada, área cosechada, y producción, según canastas de aromaticas, flores y follajes, plantaciones forestales y forrajes) 26 departamentos</t>
  </si>
  <si>
    <t xml:space="preserve">Cuadro 9. Cantidad total de árboles, en edad productiva y producción de frutales dispersos. 26 departamentos </t>
  </si>
  <si>
    <t xml:space="preserve">Cuadro 10.Total inventario de ganado vacuno, según departamento. 26 departamentos </t>
  </si>
  <si>
    <t>Cuadro 11.Total inventario de ganado vacuno, según rangos de edad y sexo. 26 departamentos</t>
  </si>
  <si>
    <t xml:space="preserve">Cuadro 12. Producción de leche el día anterior a la entrevista, por destino. 26 departamentos </t>
  </si>
  <si>
    <t>Cuadro 13.Total inventario otras especies pecuarias. 26 departamentos</t>
  </si>
  <si>
    <r>
      <t xml:space="preserve">3 </t>
    </r>
    <r>
      <rPr>
        <sz val="8"/>
        <rFont val="Open Sans"/>
        <family val="2"/>
      </rPr>
      <t>Producción en panela</t>
    </r>
  </si>
  <si>
    <r>
      <t xml:space="preserve">1 </t>
    </r>
    <r>
      <rPr>
        <sz val="8"/>
        <rFont val="Open Sans"/>
        <family val="2"/>
      </rPr>
      <t xml:space="preserve">Achiras, arracacha, ñame, brore, entre otros </t>
    </r>
  </si>
  <si>
    <r>
      <t>Plantas aromaticas, condimentarias y medicinales</t>
    </r>
    <r>
      <rPr>
        <vertAlign val="superscript"/>
        <sz val="11"/>
        <color indexed="8"/>
        <rFont val="Open Sans"/>
        <family val="2"/>
      </rPr>
      <t>1</t>
    </r>
  </si>
  <si>
    <r>
      <t>Flores y follajes</t>
    </r>
    <r>
      <rPr>
        <vertAlign val="superscript"/>
        <sz val="11"/>
        <color indexed="8"/>
        <rFont val="Open Sans"/>
        <family val="2"/>
      </rPr>
      <t>2</t>
    </r>
  </si>
  <si>
    <r>
      <t>Plantaciones forestales</t>
    </r>
    <r>
      <rPr>
        <vertAlign val="superscript"/>
        <sz val="11"/>
        <color indexed="8"/>
        <rFont val="Open Sans"/>
        <family val="2"/>
      </rPr>
      <t>3</t>
    </r>
  </si>
  <si>
    <r>
      <t>Forrajes</t>
    </r>
    <r>
      <rPr>
        <vertAlign val="superscript"/>
        <sz val="11"/>
        <color indexed="8"/>
        <rFont val="Open Sans"/>
        <family val="2"/>
      </rPr>
      <t>4</t>
    </r>
  </si>
  <si>
    <t xml:space="preserve">1 Albahaca, altamisa, hierbabuena, manzanilla, limonaria, oregano, ruda, sabila, entre otras. </t>
  </si>
  <si>
    <r>
      <t xml:space="preserve">2 </t>
    </r>
    <r>
      <rPr>
        <sz val="8"/>
        <rFont val="Open Sans"/>
        <family val="2"/>
      </rPr>
      <t xml:space="preserve">Agapanto, anturio, astrmelia, ave de paraiso, claveles, girasol gladiolo, lirio, orquídeas, entre otras. </t>
    </r>
  </si>
  <si>
    <r>
      <t xml:space="preserve">4 </t>
    </r>
    <r>
      <rPr>
        <sz val="8"/>
        <rFont val="Open Sans"/>
        <family val="2"/>
      </rPr>
      <t xml:space="preserve">Maíz forrajero, caña forrajera, sorgo forrajero, entre otros. </t>
    </r>
  </si>
  <si>
    <r>
      <t xml:space="preserve">3 </t>
    </r>
    <r>
      <rPr>
        <sz val="8"/>
        <rFont val="Open Sans"/>
        <family val="2"/>
      </rPr>
      <t>Acacia, teca, pino, cipres, eucalipto, aliso, cedro, pino, caracoli, yopo, badea, arrayan, entre otros.</t>
    </r>
  </si>
  <si>
    <r>
      <t xml:space="preserve">10  </t>
    </r>
    <r>
      <rPr>
        <sz val="8"/>
        <rFont val="Open Sans"/>
        <family val="2"/>
      </rPr>
      <t>Á</t>
    </r>
    <r>
      <rPr>
        <sz val="8"/>
        <rFont val="Open Sans"/>
        <family val="2"/>
      </rPr>
      <t>rboles  hallados en forma aislada de tal manera que no es posible estimar para ellos la superficie plantada, es común encontrarlos alrededor de las viviendas, al borde de los campos de cultivos o sirviendo de linderos como cercas vivas.</t>
    </r>
  </si>
  <si>
    <t xml:space="preserve">Cabezas Machos </t>
  </si>
  <si>
    <t>Área sembrada/área plantada
 (ha)</t>
  </si>
  <si>
    <t>Producción 
(t)</t>
  </si>
  <si>
    <r>
      <t>8</t>
    </r>
    <r>
      <rPr>
        <sz val="8"/>
        <rFont val="Open Sans"/>
        <family val="2"/>
      </rPr>
      <t xml:space="preserve"> Acacia, teca pino, ciprés, eucalipto, aliso, cedro, pino, caracoli, yopo, badea, arrayan, entre otros. </t>
    </r>
  </si>
  <si>
    <r>
      <t xml:space="preserve">7 </t>
    </r>
    <r>
      <rPr>
        <sz val="8"/>
        <rFont val="Open Sans"/>
        <family val="2"/>
      </rPr>
      <t xml:space="preserve">Agapanto, anturio, astromelia, ave de paraíso, claveles, girasol gladiolo, lirio, orquídeas, entre otras. </t>
    </r>
  </si>
  <si>
    <r>
      <rPr>
        <vertAlign val="superscript"/>
        <sz val="8"/>
        <rFont val="Open Sans"/>
        <family val="2"/>
      </rPr>
      <t>6</t>
    </r>
    <r>
      <rPr>
        <sz val="8"/>
        <rFont val="Open Sans"/>
        <family val="2"/>
      </rPr>
      <t xml:space="preserve"> Albahaca, altamisa, hierbabuena, manzanilla, limonaria, oregano, ruda, sábila, entre otras. </t>
    </r>
  </si>
  <si>
    <r>
      <t xml:space="preserve">4 </t>
    </r>
    <r>
      <rPr>
        <sz val="8"/>
        <rFont val="Open Sans"/>
        <family val="2"/>
      </rPr>
      <t>Palma africana, caña de azúcar, fique,  entre otros</t>
    </r>
  </si>
  <si>
    <t>Área sembarada/Área plantada 
(ha)</t>
  </si>
  <si>
    <t>Área sembrada/área plantada 
 (ha)</t>
  </si>
  <si>
    <t>Área  sembrada 
(ha)</t>
  </si>
  <si>
    <t>Área en edad productiva 
(ha)</t>
  </si>
  <si>
    <t>Producción
 (t)</t>
  </si>
  <si>
    <t>Cuadro 14. Superficie de uso del suelo el día de la entrevista, según uso</t>
  </si>
  <si>
    <r>
      <t>Agroindustriales</t>
    </r>
    <r>
      <rPr>
        <vertAlign val="superscript"/>
        <sz val="11"/>
        <color indexed="8"/>
        <rFont val="Open Sans"/>
        <family val="2"/>
      </rPr>
      <t>1</t>
    </r>
  </si>
  <si>
    <r>
      <t>Cereales</t>
    </r>
    <r>
      <rPr>
        <vertAlign val="superscript"/>
        <sz val="11"/>
        <color indexed="8"/>
        <rFont val="Open Sans"/>
        <family val="2"/>
      </rPr>
      <t>3</t>
    </r>
  </si>
  <si>
    <r>
      <t>Hortalizas, verduras y legumbres</t>
    </r>
    <r>
      <rPr>
        <vertAlign val="superscript"/>
        <sz val="11"/>
        <color indexed="8"/>
        <rFont val="Open Sans"/>
        <family val="2"/>
      </rPr>
      <t>4</t>
    </r>
  </si>
  <si>
    <r>
      <t>Frutales</t>
    </r>
    <r>
      <rPr>
        <vertAlign val="superscript"/>
        <sz val="11"/>
        <color indexed="8"/>
        <rFont val="Open Sans"/>
        <family val="2"/>
      </rPr>
      <t>5</t>
    </r>
  </si>
  <si>
    <r>
      <t>Plantas aromaticas, condimentarias y medicinales</t>
    </r>
    <r>
      <rPr>
        <vertAlign val="superscript"/>
        <sz val="11"/>
        <color indexed="8"/>
        <rFont val="Open Sans"/>
        <family val="2"/>
      </rPr>
      <t>6</t>
    </r>
  </si>
  <si>
    <r>
      <t>Flores y follajes</t>
    </r>
    <r>
      <rPr>
        <vertAlign val="superscript"/>
        <sz val="11"/>
        <color indexed="8"/>
        <rFont val="Open Sans"/>
        <family val="2"/>
      </rPr>
      <t>7</t>
    </r>
  </si>
  <si>
    <r>
      <t>Plantaciones forestales</t>
    </r>
    <r>
      <rPr>
        <vertAlign val="superscript"/>
        <sz val="11"/>
        <color indexed="8"/>
        <rFont val="Open Sans"/>
        <family val="2"/>
      </rPr>
      <t>8</t>
    </r>
  </si>
  <si>
    <r>
      <t>Forrajes</t>
    </r>
    <r>
      <rPr>
        <vertAlign val="superscript"/>
        <sz val="11"/>
        <color indexed="8"/>
        <rFont val="Open Sans"/>
        <family val="2"/>
      </rPr>
      <t>9</t>
    </r>
  </si>
  <si>
    <r>
      <rPr>
        <vertAlign val="superscript"/>
        <sz val="8"/>
        <rFont val="Open Sans"/>
        <family val="2"/>
      </rPr>
      <t>8</t>
    </r>
    <r>
      <rPr>
        <sz val="8"/>
        <rFont val="Open Sans"/>
        <family val="2"/>
      </rPr>
      <t xml:space="preserve"> Acacia, teca pino, ciprés, eucalipto, aliso, cedro, pino, caracoli, yopo, badea, arrayan, entre otros. </t>
    </r>
  </si>
  <si>
    <r>
      <t>Barbecho</t>
    </r>
    <r>
      <rPr>
        <vertAlign val="superscript"/>
        <sz val="11"/>
        <color indexed="8"/>
        <rFont val="Open Sans"/>
        <family val="2"/>
      </rPr>
      <t>10</t>
    </r>
  </si>
  <si>
    <r>
      <t>Descanso</t>
    </r>
    <r>
      <rPr>
        <vertAlign val="superscript"/>
        <sz val="11"/>
        <color indexed="8"/>
        <rFont val="Open Sans"/>
        <family val="2"/>
      </rPr>
      <t>10</t>
    </r>
  </si>
  <si>
    <r>
      <rPr>
        <vertAlign val="superscript"/>
        <sz val="8"/>
        <rFont val="Open Sans"/>
        <family val="2"/>
      </rPr>
      <t>4</t>
    </r>
    <r>
      <rPr>
        <sz val="8"/>
        <rFont val="Open Sans"/>
        <family val="2"/>
      </rPr>
      <t xml:space="preserve"> Arveja, cebolla bulbo, cebolla rama, fríjol, haba, tomate, zanahoria, maní, hortalizas bulbo, hortalizas de raíz, hortalizas de fruto, hortalizas de flor, hortalizas de hoja, hortalizas de tallo y demás hortalizas. </t>
    </r>
  </si>
  <si>
    <r>
      <rPr>
        <vertAlign val="superscript"/>
        <sz val="8"/>
        <rFont val="Open Sans"/>
        <family val="2"/>
      </rPr>
      <t xml:space="preserve">5 </t>
    </r>
    <r>
      <rPr>
        <sz val="8"/>
        <rFont val="Open Sans"/>
        <family val="2"/>
      </rPr>
      <t>Banano común, limón, mandarina, naranja, aguacate, curuba, granadilla, guanábana, guayaba, lulo, mango, maracuyá, marañon, mora, pitahaya, pera, tomate de árbol y otros frutales</t>
    </r>
  </si>
  <si>
    <r>
      <t xml:space="preserve">10 </t>
    </r>
    <r>
      <rPr>
        <sz val="8"/>
        <rFont val="Open Sans"/>
        <family val="2"/>
      </rPr>
      <t xml:space="preserve">El área en barcbecho y descanso hace referencia al área encontrada el día de la entrevista. </t>
    </r>
  </si>
  <si>
    <t xml:space="preserve">Nota: La información de inventario agrícola se agrupó en nueve grupos de cultivos con el objetivo de facilitar el análisis de los resultados. La información por cultivos que conforman cada grupo está disponible, junto con las demás información presentada en este boletín, en los anexos que acompañan esta publicación. </t>
  </si>
  <si>
    <r>
      <rPr>
        <vertAlign val="superscript"/>
        <sz val="8"/>
        <rFont val="Open Sans"/>
        <family val="2"/>
      </rPr>
      <t>2</t>
    </r>
    <r>
      <rPr>
        <sz val="8"/>
        <rFont val="Open Sans"/>
        <family val="2"/>
      </rPr>
      <t xml:space="preserve"> Plátano, yuca, papa y otros tubérculos</t>
    </r>
  </si>
  <si>
    <r>
      <t>Otros tubéculos</t>
    </r>
    <r>
      <rPr>
        <b/>
        <vertAlign val="superscript"/>
        <sz val="11"/>
        <rFont val="Open Sans"/>
        <family val="2"/>
      </rPr>
      <t>1</t>
    </r>
  </si>
  <si>
    <t xml:space="preserve">Uso del suelo agrícola </t>
  </si>
  <si>
    <t xml:space="preserve">Grupos de cultivos </t>
  </si>
  <si>
    <t>Cuadro 1. Área cultivada</t>
  </si>
  <si>
    <r>
      <t>Tubérculos y plátano</t>
    </r>
    <r>
      <rPr>
        <vertAlign val="superscript"/>
        <sz val="11"/>
        <color indexed="8"/>
        <rFont val="Open Sans"/>
        <family val="2"/>
      </rPr>
      <t>2</t>
    </r>
  </si>
  <si>
    <r>
      <t>Tubérculos y plátano</t>
    </r>
    <r>
      <rPr>
        <vertAlign val="superscript"/>
        <sz val="11"/>
        <color indexed="8"/>
        <rFont val="Open Sans"/>
        <family val="2"/>
      </rPr>
      <t>2</t>
    </r>
  </si>
  <si>
    <t>Grupos</t>
  </si>
  <si>
    <t>Cuadro 8. Área sembrada/área plantada, área cosechada, y producción, según grupos de aromaticas, flores y follajes, plantaciones forestales y forrajes)</t>
  </si>
  <si>
    <t>Fecha de publicación: 04 de agosto de 2017</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</si>
</sst>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 #,##0.00_ ;_ * \-#,##0.00_ ;_ * &quot;-&quot;??_ ;_ @_ "/>
    <numFmt numFmtId="174" formatCode="_(* #,##0_);_(* \(#,##0\);_(* &quot;-&quot;??_);_(@_)"/>
    <numFmt numFmtId="175" formatCode="_(* #,##0.0_);_(* \(#,##0.0\);_(* &quot;-&quot;??_);_(@_)"/>
    <numFmt numFmtId="176" formatCode="0.0"/>
    <numFmt numFmtId="177" formatCode="#,##0.0"/>
    <numFmt numFmtId="178" formatCode="_ * #,##0_ ;_ * \-#,##0_ ;_ * &quot;-&quot;??_ ;_ @_ "/>
    <numFmt numFmtId="179" formatCode="_ * #,##0.0_ ;_ * \-#,##0.0_ ;_ * &quot;-&quot;??_ ;_ @_ "/>
    <numFmt numFmtId="180" formatCode="0.0%"/>
    <numFmt numFmtId="181" formatCode="0.00000"/>
    <numFmt numFmtId="182" formatCode="#,##0.000"/>
    <numFmt numFmtId="183" formatCode="0.00000000"/>
    <numFmt numFmtId="184" formatCode="0.0000000"/>
    <numFmt numFmtId="185" formatCode="0.000000"/>
    <numFmt numFmtId="186" formatCode="0.0000"/>
    <numFmt numFmtId="187" formatCode="0.000"/>
    <numFmt numFmtId="188" formatCode="[$-240A]dddd\,\ d\ &quot;de&quot;\ mmmm\ &quot;de&quot;\ yyyy"/>
    <numFmt numFmtId="189" formatCode="[$-240A]h:mm:ss\ AM/PM"/>
    <numFmt numFmtId="190" formatCode="_-* #,##0.0_-;\-* #,##0.0_-;_-* &quot;-&quot;?_-;_-@_-"/>
  </numFmts>
  <fonts count="82">
    <font>
      <sz val="11"/>
      <color theme="1"/>
      <name val="Calibri"/>
      <family val="2"/>
    </font>
    <font>
      <sz val="11"/>
      <color indexed="8"/>
      <name val="Calibri"/>
      <family val="2"/>
    </font>
    <font>
      <sz val="10"/>
      <name val="Arial"/>
      <family val="2"/>
    </font>
    <font>
      <sz val="9"/>
      <name val="Arial"/>
      <family val="2"/>
    </font>
    <font>
      <b/>
      <sz val="10"/>
      <name val="Arial"/>
      <family val="2"/>
    </font>
    <font>
      <b/>
      <sz val="9"/>
      <name val="Arial"/>
      <family val="2"/>
    </font>
    <font>
      <sz val="8"/>
      <name val="Arial"/>
      <family val="2"/>
    </font>
    <font>
      <sz val="10"/>
      <name val="MS Sans Serif"/>
      <family val="2"/>
    </font>
    <font>
      <sz val="8"/>
      <color indexed="8"/>
      <name val="Open Sans"/>
      <family val="2"/>
    </font>
    <font>
      <b/>
      <sz val="11"/>
      <name val="Open Sans"/>
      <family val="2"/>
    </font>
    <font>
      <sz val="8"/>
      <name val="Open Sans"/>
      <family val="2"/>
    </font>
    <font>
      <vertAlign val="superscript"/>
      <sz val="8"/>
      <name val="Open Sans"/>
      <family val="2"/>
    </font>
    <font>
      <sz val="11"/>
      <name val="Open Sans"/>
      <family val="2"/>
    </font>
    <font>
      <b/>
      <sz val="11"/>
      <color indexed="8"/>
      <name val="Open Sans"/>
      <family val="2"/>
    </font>
    <font>
      <sz val="11"/>
      <color indexed="8"/>
      <name val="Open Sans"/>
      <family val="2"/>
    </font>
    <font>
      <b/>
      <i/>
      <sz val="11"/>
      <name val="Open Sans"/>
      <family val="2"/>
    </font>
    <font>
      <vertAlign val="superscript"/>
      <sz val="11"/>
      <color indexed="8"/>
      <name val="Open Sans"/>
      <family val="2"/>
    </font>
    <font>
      <vertAlign val="superscript"/>
      <sz val="11"/>
      <name val="Open Sans"/>
      <family val="2"/>
    </font>
    <font>
      <sz val="9"/>
      <name val="Open Sans"/>
      <family val="2"/>
    </font>
    <font>
      <b/>
      <vertAlign val="superscript"/>
      <sz val="11"/>
      <color indexed="8"/>
      <name val="Open Sans"/>
      <family val="2"/>
    </font>
    <font>
      <vertAlign val="superscript"/>
      <sz val="8"/>
      <color indexed="8"/>
      <name val="Open Sans"/>
      <family val="2"/>
    </font>
    <font>
      <sz val="11"/>
      <name val="MS Sans Serif"/>
      <family val="2"/>
    </font>
    <font>
      <b/>
      <vertAlign val="superscript"/>
      <sz val="11"/>
      <name val="Open San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10"/>
      <color indexed="8"/>
      <name val="Arial"/>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sz val="11"/>
      <color indexed="60"/>
      <name val="Open Sans"/>
      <family val="2"/>
    </font>
    <font>
      <b/>
      <i/>
      <sz val="10"/>
      <color indexed="12"/>
      <name val="Open Sans"/>
      <family val="2"/>
    </font>
    <font>
      <sz val="10"/>
      <color indexed="8"/>
      <name val="Open Sans"/>
      <family val="2"/>
    </font>
    <font>
      <sz val="11"/>
      <color indexed="10"/>
      <name val="Open Sans"/>
      <family val="2"/>
    </font>
    <font>
      <b/>
      <i/>
      <sz val="11"/>
      <color indexed="12"/>
      <name val="Open Sans"/>
      <family val="2"/>
    </font>
    <font>
      <sz val="9"/>
      <color indexed="8"/>
      <name val="Open Sans"/>
      <family val="2"/>
    </font>
    <font>
      <b/>
      <sz val="11"/>
      <color indexed="10"/>
      <name val="Open Sans"/>
      <family val="2"/>
    </font>
    <font>
      <b/>
      <sz val="16"/>
      <color indexed="8"/>
      <name val="Open San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b/>
      <sz val="10"/>
      <color theme="1"/>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Open Sans"/>
      <family val="2"/>
    </font>
    <font>
      <b/>
      <sz val="11"/>
      <color theme="1"/>
      <name val="Open Sans"/>
      <family val="2"/>
    </font>
    <font>
      <b/>
      <i/>
      <sz val="11"/>
      <color rgb="FFC00000"/>
      <name val="Open Sans"/>
      <family val="2"/>
    </font>
    <font>
      <b/>
      <i/>
      <sz val="10"/>
      <color rgb="FF251BEB"/>
      <name val="Open Sans"/>
      <family val="2"/>
    </font>
    <font>
      <sz val="10"/>
      <color theme="1"/>
      <name val="Open Sans"/>
      <family val="2"/>
    </font>
    <font>
      <sz val="8"/>
      <color theme="1"/>
      <name val="Open Sans"/>
      <family val="2"/>
    </font>
    <font>
      <vertAlign val="superscript"/>
      <sz val="8"/>
      <color theme="1"/>
      <name val="Open Sans"/>
      <family val="2"/>
    </font>
    <font>
      <sz val="11"/>
      <color rgb="FFFF0000"/>
      <name val="Open Sans"/>
      <family val="2"/>
    </font>
    <font>
      <b/>
      <i/>
      <sz val="11"/>
      <color rgb="FF251BEB"/>
      <name val="Open Sans"/>
      <family val="2"/>
    </font>
    <font>
      <sz val="9"/>
      <color theme="1"/>
      <name val="Open Sans"/>
      <family val="2"/>
    </font>
    <font>
      <vertAlign val="superscript"/>
      <sz val="11"/>
      <color theme="1"/>
      <name val="Open Sans"/>
      <family val="2"/>
    </font>
    <font>
      <b/>
      <sz val="11"/>
      <color rgb="FFFF0000"/>
      <name val="Open Sans"/>
      <family val="2"/>
    </font>
    <font>
      <b/>
      <sz val="16"/>
      <color theme="1"/>
      <name val="Open San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30" borderId="4" applyFont="0" applyBorder="0" applyAlignment="0">
      <protection/>
    </xf>
    <xf numFmtId="0" fontId="58" fillId="0" borderId="0" applyNumberFormat="0" applyFill="0" applyBorder="0" applyAlignment="0" applyProtection="0"/>
    <xf numFmtId="0" fontId="59" fillId="0" borderId="0" applyNumberFormat="0" applyFill="0" applyBorder="0" applyAlignment="0" applyProtection="0"/>
    <xf numFmtId="0" fontId="6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43" fontId="1" fillId="0" borderId="0" applyFont="0" applyFill="0" applyBorder="0" applyAlignment="0" applyProtection="0"/>
    <xf numFmtId="173" fontId="2"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3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55" fillId="0" borderId="9" applyNumberFormat="0" applyFill="0" applyAlignment="0" applyProtection="0"/>
    <xf numFmtId="0" fontId="68" fillId="0" borderId="10" applyNumberFormat="0" applyFill="0" applyAlignment="0" applyProtection="0"/>
  </cellStyleXfs>
  <cellXfs count="343">
    <xf numFmtId="0" fontId="0" fillId="0" borderId="0" xfId="0" applyFont="1" applyAlignment="1">
      <alignment/>
    </xf>
    <xf numFmtId="0" fontId="6" fillId="34" borderId="0" xfId="0" applyFont="1" applyFill="1" applyAlignment="1">
      <alignment/>
    </xf>
    <xf numFmtId="175" fontId="4" fillId="34" borderId="0" xfId="49" applyNumberFormat="1" applyFont="1" applyFill="1" applyBorder="1" applyAlignment="1">
      <alignment/>
    </xf>
    <xf numFmtId="174" fontId="4" fillId="34" borderId="0" xfId="49" applyNumberFormat="1" applyFont="1" applyFill="1" applyBorder="1" applyAlignment="1">
      <alignment/>
    </xf>
    <xf numFmtId="0" fontId="4" fillId="34" borderId="0" xfId="0" applyFont="1" applyFill="1" applyBorder="1" applyAlignment="1">
      <alignment/>
    </xf>
    <xf numFmtId="177" fontId="4" fillId="34" borderId="0" xfId="0" applyNumberFormat="1" applyFont="1" applyFill="1" applyBorder="1" applyAlignment="1">
      <alignment/>
    </xf>
    <xf numFmtId="0" fontId="4" fillId="34" borderId="0" xfId="0" applyFont="1" applyFill="1" applyBorder="1" applyAlignment="1">
      <alignment horizontal="left"/>
    </xf>
    <xf numFmtId="0" fontId="3" fillId="34" borderId="4" xfId="0" applyFont="1" applyFill="1" applyBorder="1" applyAlignment="1">
      <alignment horizontal="center" vertical="center"/>
    </xf>
    <xf numFmtId="0" fontId="3" fillId="34" borderId="0" xfId="0" applyFont="1" applyFill="1" applyBorder="1" applyAlignment="1">
      <alignment horizontal="center"/>
    </xf>
    <xf numFmtId="0" fontId="3" fillId="34" borderId="11" xfId="0" applyFont="1" applyFill="1" applyBorder="1" applyAlignment="1">
      <alignment/>
    </xf>
    <xf numFmtId="174" fontId="3" fillId="34" borderId="11" xfId="49" applyNumberFormat="1" applyFont="1" applyFill="1" applyBorder="1" applyAlignment="1">
      <alignment/>
    </xf>
    <xf numFmtId="175" fontId="3" fillId="34" borderId="11" xfId="49" applyNumberFormat="1" applyFont="1" applyFill="1" applyBorder="1" applyAlignment="1">
      <alignment/>
    </xf>
    <xf numFmtId="0" fontId="5" fillId="35" borderId="4" xfId="0" applyFont="1" applyFill="1" applyBorder="1" applyAlignment="1">
      <alignment/>
    </xf>
    <xf numFmtId="174" fontId="5" fillId="35" borderId="4" xfId="49" applyNumberFormat="1" applyFont="1" applyFill="1" applyBorder="1" applyAlignment="1">
      <alignment/>
    </xf>
    <xf numFmtId="175" fontId="5" fillId="35" borderId="4" xfId="49" applyNumberFormat="1" applyFont="1" applyFill="1" applyBorder="1" applyAlignment="1">
      <alignment/>
    </xf>
    <xf numFmtId="0" fontId="3" fillId="34" borderId="0" xfId="60" applyFont="1" applyFill="1" applyBorder="1">
      <alignment/>
      <protection/>
    </xf>
    <xf numFmtId="174" fontId="3" fillId="34" borderId="0" xfId="49" applyNumberFormat="1" applyFont="1" applyFill="1" applyBorder="1" applyAlignment="1">
      <alignment/>
    </xf>
    <xf numFmtId="175" fontId="3" fillId="34" borderId="0" xfId="49" applyNumberFormat="1" applyFont="1" applyFill="1" applyBorder="1" applyAlignment="1">
      <alignment/>
    </xf>
    <xf numFmtId="0" fontId="3" fillId="35" borderId="0" xfId="60" applyFont="1" applyFill="1" applyBorder="1">
      <alignment/>
      <protection/>
    </xf>
    <xf numFmtId="174" fontId="3" fillId="35" borderId="0" xfId="49" applyNumberFormat="1" applyFont="1" applyFill="1" applyBorder="1" applyAlignment="1">
      <alignment/>
    </xf>
    <xf numFmtId="175" fontId="3" fillId="35" borderId="0" xfId="49" applyNumberFormat="1" applyFont="1" applyFill="1" applyBorder="1" applyAlignment="1">
      <alignment/>
    </xf>
    <xf numFmtId="0" fontId="3" fillId="34" borderId="11" xfId="60" applyFont="1" applyFill="1" applyBorder="1">
      <alignment/>
      <protection/>
    </xf>
    <xf numFmtId="0" fontId="3" fillId="34" borderId="0" xfId="0" applyFont="1" applyFill="1" applyBorder="1" applyAlignment="1">
      <alignment/>
    </xf>
    <xf numFmtId="0" fontId="0" fillId="34" borderId="0" xfId="0" applyFill="1" applyAlignment="1">
      <alignment/>
    </xf>
    <xf numFmtId="0" fontId="69" fillId="34" borderId="0" xfId="0" applyFont="1" applyFill="1" applyBorder="1" applyAlignment="1">
      <alignment/>
    </xf>
    <xf numFmtId="174" fontId="69" fillId="34" borderId="0" xfId="49" applyNumberFormat="1" applyFont="1" applyFill="1" applyAlignment="1">
      <alignment/>
    </xf>
    <xf numFmtId="0" fontId="70" fillId="34" borderId="0" xfId="0" applyFont="1" applyFill="1" applyAlignment="1">
      <alignment horizontal="left" vertical="center"/>
    </xf>
    <xf numFmtId="15" fontId="71" fillId="34" borderId="0" xfId="0" applyNumberFormat="1" applyFont="1" applyFill="1" applyAlignment="1">
      <alignment/>
    </xf>
    <xf numFmtId="0" fontId="72" fillId="34" borderId="0" xfId="0" applyFont="1" applyFill="1" applyAlignment="1">
      <alignment/>
    </xf>
    <xf numFmtId="176" fontId="73" fillId="34" borderId="0" xfId="0" applyNumberFormat="1" applyFont="1" applyFill="1" applyBorder="1" applyAlignment="1">
      <alignment vertical="center"/>
    </xf>
    <xf numFmtId="0" fontId="10" fillId="34" borderId="0" xfId="62" applyFont="1" applyFill="1" applyAlignment="1" quotePrefix="1">
      <alignment horizontal="left"/>
      <protection/>
    </xf>
    <xf numFmtId="0" fontId="69" fillId="34" borderId="0" xfId="0" applyFont="1" applyFill="1" applyAlignment="1">
      <alignment/>
    </xf>
    <xf numFmtId="0" fontId="70" fillId="34" borderId="0" xfId="0" applyFont="1" applyFill="1" applyAlignment="1">
      <alignment/>
    </xf>
    <xf numFmtId="175" fontId="69" fillId="34" borderId="0" xfId="49" applyNumberFormat="1" applyFont="1" applyFill="1" applyAlignment="1">
      <alignment/>
    </xf>
    <xf numFmtId="175" fontId="69" fillId="34" borderId="0" xfId="0" applyNumberFormat="1" applyFont="1" applyFill="1" applyAlignment="1">
      <alignment/>
    </xf>
    <xf numFmtId="0" fontId="69" fillId="34" borderId="0" xfId="0" applyFont="1" applyFill="1" applyBorder="1" applyAlignment="1">
      <alignment vertical="center"/>
    </xf>
    <xf numFmtId="0" fontId="69" fillId="34" borderId="11" xfId="0" applyFont="1" applyFill="1" applyBorder="1" applyAlignment="1">
      <alignment vertical="center"/>
    </xf>
    <xf numFmtId="0" fontId="9" fillId="34" borderId="0" xfId="0" applyFont="1" applyFill="1" applyBorder="1" applyAlignment="1">
      <alignment horizontal="left" vertical="center"/>
    </xf>
    <xf numFmtId="174" fontId="69" fillId="34" borderId="0" xfId="49" applyNumberFormat="1" applyFont="1" applyFill="1" applyBorder="1" applyAlignment="1">
      <alignment horizontal="right" vertical="center"/>
    </xf>
    <xf numFmtId="174" fontId="69" fillId="34" borderId="11" xfId="49" applyNumberFormat="1" applyFont="1" applyFill="1" applyBorder="1" applyAlignment="1">
      <alignment horizontal="right" vertical="center"/>
    </xf>
    <xf numFmtId="0" fontId="9" fillId="36" borderId="0" xfId="0" applyFont="1" applyFill="1" applyAlignment="1">
      <alignment/>
    </xf>
    <xf numFmtId="0" fontId="69" fillId="36" borderId="0" xfId="0" applyFont="1" applyFill="1" applyAlignment="1">
      <alignment/>
    </xf>
    <xf numFmtId="0" fontId="70" fillId="36" borderId="0" xfId="0" applyFont="1" applyFill="1" applyAlignment="1">
      <alignment/>
    </xf>
    <xf numFmtId="0" fontId="69" fillId="36" borderId="0" xfId="0" applyFont="1" applyFill="1" applyAlignment="1">
      <alignment wrapText="1"/>
    </xf>
    <xf numFmtId="3" fontId="69" fillId="36" borderId="0" xfId="0" applyNumberFormat="1" applyFont="1" applyFill="1" applyAlignment="1">
      <alignment/>
    </xf>
    <xf numFmtId="0" fontId="69" fillId="36" borderId="11" xfId="0" applyFont="1" applyFill="1" applyBorder="1" applyAlignment="1">
      <alignment/>
    </xf>
    <xf numFmtId="0" fontId="74" fillId="36" borderId="0" xfId="0" applyFont="1" applyFill="1" applyAlignment="1">
      <alignment/>
    </xf>
    <xf numFmtId="0" fontId="74" fillId="36" borderId="0" xfId="0" applyFont="1" applyFill="1" applyAlignment="1">
      <alignment vertical="center" readingOrder="1"/>
    </xf>
    <xf numFmtId="0" fontId="74" fillId="36" borderId="0" xfId="0" applyFont="1" applyFill="1" applyBorder="1" applyAlignment="1">
      <alignment/>
    </xf>
    <xf numFmtId="0" fontId="70" fillId="36" borderId="0" xfId="0" applyFont="1" applyFill="1" applyAlignment="1">
      <alignment horizontal="left" vertical="center"/>
    </xf>
    <xf numFmtId="0" fontId="69" fillId="36" borderId="0" xfId="0" applyFont="1" applyFill="1" applyBorder="1" applyAlignment="1">
      <alignment/>
    </xf>
    <xf numFmtId="0" fontId="70" fillId="36" borderId="0" xfId="0" applyFont="1" applyFill="1" applyBorder="1" applyAlignment="1">
      <alignment/>
    </xf>
    <xf numFmtId="0" fontId="70" fillId="36" borderId="11" xfId="0" applyFont="1" applyFill="1" applyBorder="1" applyAlignment="1">
      <alignment/>
    </xf>
    <xf numFmtId="177" fontId="70" fillId="36" borderId="11" xfId="0" applyNumberFormat="1" applyFont="1" applyFill="1" applyBorder="1" applyAlignment="1">
      <alignment horizontal="right"/>
    </xf>
    <xf numFmtId="3" fontId="9" fillId="36" borderId="4" xfId="0" applyNumberFormat="1" applyFont="1" applyFill="1" applyBorder="1" applyAlignment="1">
      <alignment vertical="center"/>
    </xf>
    <xf numFmtId="3" fontId="9" fillId="36" borderId="0" xfId="0" applyNumberFormat="1" applyFont="1" applyFill="1" applyBorder="1" applyAlignment="1">
      <alignment vertical="center"/>
    </xf>
    <xf numFmtId="3" fontId="12" fillId="36" borderId="0" xfId="0" applyNumberFormat="1" applyFont="1" applyFill="1" applyBorder="1" applyAlignment="1">
      <alignment vertical="center"/>
    </xf>
    <xf numFmtId="3" fontId="9" fillId="36" borderId="11" xfId="0" applyNumberFormat="1" applyFont="1" applyFill="1" applyBorder="1" applyAlignment="1">
      <alignment vertical="center"/>
    </xf>
    <xf numFmtId="177" fontId="9" fillId="36" borderId="4" xfId="0" applyNumberFormat="1" applyFont="1" applyFill="1" applyBorder="1" applyAlignment="1">
      <alignment vertical="center"/>
    </xf>
    <xf numFmtId="177" fontId="9" fillId="36" borderId="0" xfId="0" applyNumberFormat="1" applyFont="1" applyFill="1" applyBorder="1" applyAlignment="1">
      <alignment vertical="center"/>
    </xf>
    <xf numFmtId="177" fontId="12" fillId="36" borderId="0" xfId="0" applyNumberFormat="1" applyFont="1" applyFill="1" applyBorder="1" applyAlignment="1">
      <alignment vertical="center"/>
    </xf>
    <xf numFmtId="177" fontId="9" fillId="36" borderId="11" xfId="0" applyNumberFormat="1" applyFont="1" applyFill="1" applyBorder="1" applyAlignment="1">
      <alignment vertical="center"/>
    </xf>
    <xf numFmtId="176" fontId="9" fillId="36" borderId="4" xfId="0" applyNumberFormat="1" applyFont="1" applyFill="1" applyBorder="1" applyAlignment="1">
      <alignment vertical="center"/>
    </xf>
    <xf numFmtId="176" fontId="9" fillId="36" borderId="0" xfId="0" applyNumberFormat="1" applyFont="1" applyFill="1" applyBorder="1" applyAlignment="1">
      <alignment vertical="center"/>
    </xf>
    <xf numFmtId="176" fontId="12" fillId="36" borderId="0" xfId="0" applyNumberFormat="1" applyFont="1" applyFill="1" applyBorder="1" applyAlignment="1">
      <alignment vertical="center"/>
    </xf>
    <xf numFmtId="176" fontId="9" fillId="36" borderId="11" xfId="0" applyNumberFormat="1" applyFont="1" applyFill="1" applyBorder="1" applyAlignment="1">
      <alignment vertical="center"/>
    </xf>
    <xf numFmtId="0" fontId="69" fillId="36" borderId="0" xfId="0" applyFont="1" applyFill="1" applyAlignment="1">
      <alignment vertical="center"/>
    </xf>
    <xf numFmtId="0" fontId="12" fillId="36" borderId="0" xfId="0" applyFont="1" applyFill="1" applyAlignment="1">
      <alignment/>
    </xf>
    <xf numFmtId="174" fontId="10" fillId="36" borderId="0" xfId="51" applyNumberFormat="1" applyFont="1" applyFill="1" applyBorder="1" applyAlignment="1" quotePrefix="1">
      <alignment horizontal="left" vertical="center"/>
    </xf>
    <xf numFmtId="0" fontId="10" fillId="36" borderId="0" xfId="0" applyFont="1" applyFill="1" applyAlignment="1">
      <alignment/>
    </xf>
    <xf numFmtId="3" fontId="69" fillId="36" borderId="0" xfId="0" applyNumberFormat="1" applyFont="1" applyFill="1" applyBorder="1" applyAlignment="1">
      <alignment/>
    </xf>
    <xf numFmtId="3" fontId="12" fillId="36" borderId="0" xfId="0" applyNumberFormat="1" applyFont="1" applyFill="1" applyBorder="1" applyAlignment="1">
      <alignment/>
    </xf>
    <xf numFmtId="0" fontId="10" fillId="36" borderId="0" xfId="0" applyFont="1" applyFill="1" applyAlignment="1">
      <alignment horizontal="left" vertical="center"/>
    </xf>
    <xf numFmtId="0" fontId="70" fillId="36" borderId="0" xfId="0" applyFont="1" applyFill="1" applyAlignment="1">
      <alignment horizontal="left" wrapText="1"/>
    </xf>
    <xf numFmtId="3" fontId="70" fillId="36" borderId="0" xfId="0" applyNumberFormat="1" applyFont="1" applyFill="1" applyAlignment="1">
      <alignment horizontal="right" wrapText="1"/>
    </xf>
    <xf numFmtId="177" fontId="69" fillId="36" borderId="0" xfId="0" applyNumberFormat="1" applyFont="1" applyFill="1" applyAlignment="1">
      <alignment horizontal="right"/>
    </xf>
    <xf numFmtId="3" fontId="69" fillId="36" borderId="0" xfId="0" applyNumberFormat="1" applyFont="1" applyFill="1" applyAlignment="1">
      <alignment horizontal="right"/>
    </xf>
    <xf numFmtId="3" fontId="69" fillId="36" borderId="0" xfId="0" applyNumberFormat="1" applyFont="1" applyFill="1" applyBorder="1" applyAlignment="1">
      <alignment horizontal="right"/>
    </xf>
    <xf numFmtId="177" fontId="70" fillId="36" borderId="0" xfId="0" applyNumberFormat="1" applyFont="1" applyFill="1" applyBorder="1" applyAlignment="1">
      <alignment horizontal="right" wrapText="1"/>
    </xf>
    <xf numFmtId="0" fontId="9" fillId="36" borderId="0" xfId="0" applyFont="1" applyFill="1" applyAlignment="1">
      <alignment horizontal="left" vertical="center"/>
    </xf>
    <xf numFmtId="177" fontId="70" fillId="36" borderId="4" xfId="0" applyNumberFormat="1" applyFont="1" applyFill="1" applyBorder="1" applyAlignment="1">
      <alignment horizontal="right" wrapText="1"/>
    </xf>
    <xf numFmtId="179" fontId="69" fillId="36" borderId="0" xfId="0" applyNumberFormat="1" applyFont="1" applyFill="1" applyAlignment="1">
      <alignment/>
    </xf>
    <xf numFmtId="0" fontId="10" fillId="36" borderId="0" xfId="0" applyFont="1" applyFill="1" applyAlignment="1" quotePrefix="1">
      <alignment horizontal="left"/>
    </xf>
    <xf numFmtId="0" fontId="69" fillId="36" borderId="0" xfId="0" applyFont="1" applyFill="1" applyAlignment="1">
      <alignment vertical="center" readingOrder="1"/>
    </xf>
    <xf numFmtId="0" fontId="13" fillId="36" borderId="0" xfId="0" applyFont="1" applyFill="1" applyBorder="1" applyAlignment="1">
      <alignment horizontal="left" vertical="center" readingOrder="1"/>
    </xf>
    <xf numFmtId="3" fontId="14" fillId="36" borderId="0" xfId="0" applyNumberFormat="1" applyFont="1" applyFill="1" applyBorder="1" applyAlignment="1">
      <alignment horizontal="right" vertical="center" wrapText="1" readingOrder="1"/>
    </xf>
    <xf numFmtId="174" fontId="12" fillId="36" borderId="0" xfId="53" applyNumberFormat="1" applyFont="1" applyFill="1" applyBorder="1" applyAlignment="1">
      <alignment vertical="center" readingOrder="1"/>
    </xf>
    <xf numFmtId="179" fontId="12" fillId="36" borderId="0" xfId="53" applyNumberFormat="1" applyFont="1" applyFill="1" applyAlignment="1">
      <alignment vertical="center" readingOrder="1"/>
    </xf>
    <xf numFmtId="0" fontId="70" fillId="36" borderId="0" xfId="0" applyFont="1" applyFill="1" applyAlignment="1">
      <alignment horizontal="left" vertical="center" readingOrder="1"/>
    </xf>
    <xf numFmtId="3" fontId="69" fillId="36" borderId="0" xfId="0" applyNumberFormat="1" applyFont="1" applyFill="1" applyAlignment="1">
      <alignment vertical="center" readingOrder="1"/>
    </xf>
    <xf numFmtId="3" fontId="70" fillId="36" borderId="4" xfId="0" applyNumberFormat="1" applyFont="1" applyFill="1" applyBorder="1" applyAlignment="1">
      <alignment horizontal="right" vertical="center" wrapText="1" readingOrder="1"/>
    </xf>
    <xf numFmtId="3" fontId="70" fillId="36" borderId="0" xfId="0" applyNumberFormat="1" applyFont="1" applyFill="1" applyAlignment="1">
      <alignment horizontal="right" vertical="center" readingOrder="1"/>
    </xf>
    <xf numFmtId="177" fontId="70" fillId="36" borderId="4" xfId="0" applyNumberFormat="1" applyFont="1" applyFill="1" applyBorder="1" applyAlignment="1">
      <alignment horizontal="right" vertical="center" wrapText="1" readingOrder="1"/>
    </xf>
    <xf numFmtId="0" fontId="69" fillId="36" borderId="0" xfId="0" applyFont="1" applyFill="1" applyBorder="1" applyAlignment="1">
      <alignment vertical="center" readingOrder="1"/>
    </xf>
    <xf numFmtId="0" fontId="70" fillId="36" borderId="0" xfId="0" applyFont="1" applyFill="1" applyAlignment="1">
      <alignment vertical="center" readingOrder="1"/>
    </xf>
    <xf numFmtId="177" fontId="70" fillId="36" borderId="0" xfId="0" applyNumberFormat="1" applyFont="1" applyFill="1" applyAlignment="1">
      <alignment horizontal="right" vertical="center" readingOrder="1"/>
    </xf>
    <xf numFmtId="177" fontId="69" fillId="36" borderId="0" xfId="0" applyNumberFormat="1" applyFont="1" applyFill="1" applyAlignment="1">
      <alignment horizontal="right" vertical="center" readingOrder="1"/>
    </xf>
    <xf numFmtId="3" fontId="69" fillId="36" borderId="0" xfId="0" applyNumberFormat="1" applyFont="1" applyFill="1" applyBorder="1" applyAlignment="1">
      <alignment horizontal="right" vertical="center" readingOrder="1"/>
    </xf>
    <xf numFmtId="0" fontId="70" fillId="36" borderId="4" xfId="0" applyFont="1" applyFill="1" applyBorder="1" applyAlignment="1">
      <alignment horizontal="left" vertical="center" wrapText="1" readingOrder="1"/>
    </xf>
    <xf numFmtId="177" fontId="69" fillId="36" borderId="0" xfId="0" applyNumberFormat="1" applyFont="1" applyFill="1" applyBorder="1" applyAlignment="1">
      <alignment horizontal="right" vertical="center" readingOrder="1"/>
    </xf>
    <xf numFmtId="176" fontId="69" fillId="36" borderId="0" xfId="49" applyNumberFormat="1" applyFont="1" applyFill="1" applyAlignment="1">
      <alignment/>
    </xf>
    <xf numFmtId="0" fontId="70" fillId="36" borderId="0" xfId="0" applyFont="1" applyFill="1" applyAlignment="1">
      <alignment horizontal="left"/>
    </xf>
    <xf numFmtId="177" fontId="69" fillId="36" borderId="0" xfId="49" applyNumberFormat="1" applyFont="1" applyFill="1" applyAlignment="1">
      <alignment horizontal="right" vertical="center"/>
    </xf>
    <xf numFmtId="177" fontId="69" fillId="36" borderId="11" xfId="49" applyNumberFormat="1" applyFont="1" applyFill="1" applyBorder="1" applyAlignment="1">
      <alignment horizontal="right" vertical="center"/>
    </xf>
    <xf numFmtId="176" fontId="69" fillId="36" borderId="0" xfId="49" applyNumberFormat="1" applyFont="1" applyFill="1" applyBorder="1" applyAlignment="1">
      <alignment vertical="center"/>
    </xf>
    <xf numFmtId="3" fontId="69" fillId="36" borderId="0" xfId="49" applyNumberFormat="1" applyFont="1" applyFill="1" applyBorder="1" applyAlignment="1">
      <alignment horizontal="right" vertical="center"/>
    </xf>
    <xf numFmtId="177" fontId="69" fillId="36" borderId="0" xfId="49" applyNumberFormat="1" applyFont="1" applyFill="1" applyBorder="1" applyAlignment="1">
      <alignment horizontal="right" vertical="center"/>
    </xf>
    <xf numFmtId="176" fontId="69" fillId="36" borderId="11" xfId="49" applyNumberFormat="1" applyFont="1" applyFill="1" applyBorder="1" applyAlignment="1">
      <alignment vertical="center"/>
    </xf>
    <xf numFmtId="3" fontId="69" fillId="36" borderId="11" xfId="49" applyNumberFormat="1" applyFont="1" applyFill="1" applyBorder="1" applyAlignment="1">
      <alignment horizontal="right" vertical="center"/>
    </xf>
    <xf numFmtId="0" fontId="10" fillId="36" borderId="0" xfId="61" applyFont="1" applyFill="1" applyAlignment="1" quotePrefix="1">
      <alignment horizontal="left"/>
      <protection/>
    </xf>
    <xf numFmtId="0" fontId="75" fillId="36" borderId="0" xfId="0" applyFont="1" applyFill="1" applyAlignment="1">
      <alignment/>
    </xf>
    <xf numFmtId="176" fontId="69" fillId="36" borderId="0" xfId="49" applyNumberFormat="1" applyFont="1" applyFill="1" applyBorder="1" applyAlignment="1">
      <alignment/>
    </xf>
    <xf numFmtId="176" fontId="70" fillId="36" borderId="0" xfId="49" applyNumberFormat="1" applyFont="1" applyFill="1" applyAlignment="1">
      <alignment/>
    </xf>
    <xf numFmtId="175" fontId="69" fillId="36" borderId="0" xfId="49" applyNumberFormat="1" applyFont="1" applyFill="1" applyAlignment="1">
      <alignment/>
    </xf>
    <xf numFmtId="15" fontId="71" fillId="36" borderId="0" xfId="0" applyNumberFormat="1" applyFont="1" applyFill="1" applyAlignment="1">
      <alignment/>
    </xf>
    <xf numFmtId="0" fontId="72" fillId="36" borderId="0" xfId="0" applyFont="1" applyFill="1" applyAlignment="1">
      <alignment/>
    </xf>
    <xf numFmtId="0" fontId="70" fillId="36" borderId="0" xfId="0" applyFont="1" applyFill="1" applyBorder="1" applyAlignment="1">
      <alignment vertical="center"/>
    </xf>
    <xf numFmtId="0" fontId="70" fillId="36" borderId="4" xfId="0" applyFont="1" applyFill="1" applyBorder="1" applyAlignment="1">
      <alignment vertical="center"/>
    </xf>
    <xf numFmtId="0" fontId="69" fillId="36" borderId="0" xfId="0" applyFont="1" applyFill="1" applyBorder="1" applyAlignment="1">
      <alignment vertical="center"/>
    </xf>
    <xf numFmtId="0" fontId="69" fillId="36" borderId="11" xfId="0" applyFont="1" applyFill="1" applyBorder="1" applyAlignment="1">
      <alignment vertical="center"/>
    </xf>
    <xf numFmtId="174" fontId="76" fillId="36" borderId="0" xfId="0" applyNumberFormat="1" applyFont="1" applyFill="1" applyAlignment="1">
      <alignment/>
    </xf>
    <xf numFmtId="0" fontId="70" fillId="36" borderId="12" xfId="0" applyFont="1" applyFill="1" applyBorder="1" applyAlignment="1">
      <alignment vertical="center"/>
    </xf>
    <xf numFmtId="176" fontId="76" fillId="36" borderId="0" xfId="0" applyNumberFormat="1" applyFont="1" applyFill="1" applyAlignment="1">
      <alignment/>
    </xf>
    <xf numFmtId="174" fontId="69" fillId="36" borderId="0" xfId="49" applyNumberFormat="1" applyFont="1" applyFill="1" applyAlignment="1">
      <alignment horizontal="right"/>
    </xf>
    <xf numFmtId="174" fontId="69" fillId="36" borderId="0" xfId="49" applyNumberFormat="1" applyFont="1" applyFill="1" applyBorder="1" applyAlignment="1">
      <alignment horizontal="right" vertical="center"/>
    </xf>
    <xf numFmtId="0" fontId="70" fillId="36" borderId="0" xfId="0" applyFont="1" applyFill="1" applyAlignment="1">
      <alignment vertical="center"/>
    </xf>
    <xf numFmtId="15" fontId="71" fillId="36" borderId="0" xfId="0" applyNumberFormat="1" applyFont="1" applyFill="1" applyAlignment="1">
      <alignment vertical="center"/>
    </xf>
    <xf numFmtId="0" fontId="77" fillId="36" borderId="0" xfId="0" applyFont="1" applyFill="1" applyAlignment="1">
      <alignment vertical="center"/>
    </xf>
    <xf numFmtId="3" fontId="13" fillId="36" borderId="4" xfId="0" applyNumberFormat="1" applyFont="1" applyFill="1" applyBorder="1" applyAlignment="1">
      <alignment horizontal="right" vertical="center" wrapText="1"/>
    </xf>
    <xf numFmtId="175" fontId="70" fillId="36" borderId="0" xfId="49" applyNumberFormat="1" applyFont="1" applyFill="1" applyBorder="1" applyAlignment="1">
      <alignment horizontal="right" vertical="center"/>
    </xf>
    <xf numFmtId="3" fontId="13" fillId="36" borderId="0" xfId="0" applyNumberFormat="1" applyFont="1" applyFill="1" applyBorder="1" applyAlignment="1">
      <alignment horizontal="right" vertical="center" wrapText="1"/>
    </xf>
    <xf numFmtId="177" fontId="13" fillId="36" borderId="0" xfId="0" applyNumberFormat="1" applyFont="1" applyFill="1" applyBorder="1" applyAlignment="1">
      <alignment horizontal="right" vertical="center" wrapText="1"/>
    </xf>
    <xf numFmtId="0" fontId="70" fillId="36" borderId="0" xfId="0" applyFont="1" applyFill="1" applyBorder="1" applyAlignment="1">
      <alignment horizontal="left" vertical="center"/>
    </xf>
    <xf numFmtId="0" fontId="69" fillId="36" borderId="0" xfId="0" applyFont="1" applyFill="1" applyBorder="1" applyAlignment="1">
      <alignment horizontal="left" vertical="center"/>
    </xf>
    <xf numFmtId="3" fontId="14" fillId="36" borderId="0" xfId="0" applyNumberFormat="1" applyFont="1" applyFill="1" applyBorder="1" applyAlignment="1">
      <alignment horizontal="right" vertical="center"/>
    </xf>
    <xf numFmtId="177" fontId="14" fillId="36" borderId="0" xfId="0" applyNumberFormat="1" applyFont="1" applyFill="1" applyBorder="1" applyAlignment="1">
      <alignment horizontal="right" vertical="center"/>
    </xf>
    <xf numFmtId="3" fontId="14" fillId="36" borderId="0" xfId="0" applyNumberFormat="1" applyFont="1" applyFill="1" applyBorder="1" applyAlignment="1">
      <alignment horizontal="right" vertical="center" wrapText="1"/>
    </xf>
    <xf numFmtId="177" fontId="14" fillId="36" borderId="0" xfId="0" applyNumberFormat="1" applyFont="1" applyFill="1" applyBorder="1" applyAlignment="1">
      <alignment horizontal="right" vertical="center" wrapText="1"/>
    </xf>
    <xf numFmtId="3" fontId="13" fillId="36" borderId="0" xfId="0" applyNumberFormat="1" applyFont="1" applyFill="1" applyBorder="1" applyAlignment="1">
      <alignment horizontal="right" vertical="center"/>
    </xf>
    <xf numFmtId="177" fontId="13" fillId="36" borderId="0" xfId="0" applyNumberFormat="1" applyFont="1" applyFill="1" applyBorder="1" applyAlignment="1">
      <alignment horizontal="right" vertical="center"/>
    </xf>
    <xf numFmtId="0" fontId="69" fillId="36" borderId="11" xfId="0" applyFont="1" applyFill="1" applyBorder="1" applyAlignment="1">
      <alignment horizontal="left" vertical="center"/>
    </xf>
    <xf numFmtId="3" fontId="14" fillId="36" borderId="11" xfId="0" applyNumberFormat="1" applyFont="1" applyFill="1" applyBorder="1" applyAlignment="1">
      <alignment horizontal="right" vertical="center"/>
    </xf>
    <xf numFmtId="177" fontId="14" fillId="36" borderId="11" xfId="0" applyNumberFormat="1" applyFont="1" applyFill="1" applyBorder="1" applyAlignment="1">
      <alignment horizontal="right" vertical="center"/>
    </xf>
    <xf numFmtId="3" fontId="76" fillId="36" borderId="0" xfId="0" applyNumberFormat="1" applyFont="1" applyFill="1" applyBorder="1" applyAlignment="1">
      <alignment horizontal="right" vertical="center"/>
    </xf>
    <xf numFmtId="15" fontId="15" fillId="36" borderId="0" xfId="0" applyNumberFormat="1" applyFont="1" applyFill="1" applyBorder="1" applyAlignment="1">
      <alignment horizontal="center"/>
    </xf>
    <xf numFmtId="174" fontId="9" fillId="36" borderId="12" xfId="49" applyNumberFormat="1" applyFont="1" applyFill="1" applyBorder="1" applyAlignment="1">
      <alignment vertical="center"/>
    </xf>
    <xf numFmtId="175" fontId="9" fillId="36" borderId="12" xfId="49" applyNumberFormat="1" applyFont="1" applyFill="1" applyBorder="1" applyAlignment="1">
      <alignment vertical="center"/>
    </xf>
    <xf numFmtId="175" fontId="12" fillId="36" borderId="0" xfId="49" applyNumberFormat="1" applyFont="1" applyFill="1" applyBorder="1" applyAlignment="1">
      <alignment vertical="center"/>
    </xf>
    <xf numFmtId="0" fontId="12" fillId="36" borderId="0" xfId="0" applyFont="1" applyFill="1" applyBorder="1" applyAlignment="1">
      <alignment vertical="center"/>
    </xf>
    <xf numFmtId="174" fontId="12" fillId="36" borderId="0" xfId="49" applyNumberFormat="1" applyFont="1" applyFill="1" applyBorder="1" applyAlignment="1">
      <alignment vertical="center"/>
    </xf>
    <xf numFmtId="0" fontId="12" fillId="36" borderId="11" xfId="0" applyFont="1" applyFill="1" applyBorder="1" applyAlignment="1">
      <alignment vertical="center"/>
    </xf>
    <xf numFmtId="174" fontId="12" fillId="36" borderId="11" xfId="49" applyNumberFormat="1" applyFont="1" applyFill="1" applyBorder="1" applyAlignment="1">
      <alignment vertical="center"/>
    </xf>
    <xf numFmtId="175" fontId="12" fillId="36" borderId="11" xfId="49" applyNumberFormat="1" applyFont="1" applyFill="1" applyBorder="1" applyAlignment="1">
      <alignment vertical="center"/>
    </xf>
    <xf numFmtId="0" fontId="9" fillId="36" borderId="11" xfId="0" applyFont="1" applyFill="1" applyBorder="1" applyAlignment="1">
      <alignment horizontal="left" vertical="center" wrapText="1"/>
    </xf>
    <xf numFmtId="176" fontId="12" fillId="36" borderId="0" xfId="0" applyNumberFormat="1" applyFont="1" applyFill="1" applyAlignment="1">
      <alignment/>
    </xf>
    <xf numFmtId="0" fontId="10" fillId="36" borderId="0" xfId="0" applyFont="1" applyFill="1" applyAlignment="1">
      <alignment vertical="center"/>
    </xf>
    <xf numFmtId="0" fontId="78" fillId="36" borderId="0" xfId="0" applyFont="1" applyFill="1" applyBorder="1" applyAlignment="1">
      <alignment vertical="center" readingOrder="1"/>
    </xf>
    <xf numFmtId="0" fontId="78" fillId="36" borderId="0" xfId="0" applyFont="1" applyFill="1" applyAlignment="1">
      <alignment vertical="center" readingOrder="1"/>
    </xf>
    <xf numFmtId="0" fontId="18" fillId="36" borderId="0" xfId="0" applyFont="1" applyFill="1" applyAlignment="1">
      <alignment horizontal="left" vertical="top" wrapText="1"/>
    </xf>
    <xf numFmtId="177" fontId="69" fillId="36" borderId="0" xfId="0" applyNumberFormat="1" applyFont="1" applyFill="1" applyBorder="1" applyAlignment="1">
      <alignment vertical="center" readingOrder="1"/>
    </xf>
    <xf numFmtId="174" fontId="8" fillId="36" borderId="0" xfId="51" applyNumberFormat="1" applyFont="1" applyFill="1" applyBorder="1" applyAlignment="1" quotePrefix="1">
      <alignment vertical="center"/>
    </xf>
    <xf numFmtId="0" fontId="10" fillId="36" borderId="0" xfId="0" applyFont="1" applyFill="1" applyAlignment="1">
      <alignment/>
    </xf>
    <xf numFmtId="0" fontId="18" fillId="36" borderId="0" xfId="0" applyFont="1" applyFill="1" applyAlignment="1">
      <alignment vertical="top" wrapText="1"/>
    </xf>
    <xf numFmtId="180" fontId="69" fillId="34" borderId="0" xfId="65" applyNumberFormat="1" applyFont="1" applyFill="1" applyAlignment="1">
      <alignment/>
    </xf>
    <xf numFmtId="176" fontId="69" fillId="36" borderId="0" xfId="49" applyNumberFormat="1" applyFont="1" applyFill="1" applyBorder="1" applyAlignment="1">
      <alignment horizontal="right" vertical="center"/>
    </xf>
    <xf numFmtId="3" fontId="70" fillId="36" borderId="0" xfId="0" applyNumberFormat="1" applyFont="1" applyFill="1" applyBorder="1" applyAlignment="1">
      <alignment horizontal="right" vertical="center" wrapText="1"/>
    </xf>
    <xf numFmtId="3" fontId="9" fillId="36" borderId="11" xfId="0" applyNumberFormat="1" applyFont="1" applyFill="1" applyBorder="1" applyAlignment="1">
      <alignment horizontal="right"/>
    </xf>
    <xf numFmtId="3" fontId="70" fillId="36" borderId="11" xfId="0" applyNumberFormat="1" applyFont="1" applyFill="1" applyBorder="1" applyAlignment="1">
      <alignment horizontal="right"/>
    </xf>
    <xf numFmtId="0" fontId="70" fillId="36" borderId="0" xfId="0" applyFont="1" applyFill="1" applyAlignment="1">
      <alignment vertical="center" wrapText="1" readingOrder="1"/>
    </xf>
    <xf numFmtId="177" fontId="70" fillId="36" borderId="0" xfId="0" applyNumberFormat="1" applyFont="1" applyFill="1" applyBorder="1" applyAlignment="1">
      <alignment horizontal="right"/>
    </xf>
    <xf numFmtId="177" fontId="70" fillId="36" borderId="0" xfId="0" applyNumberFormat="1" applyFont="1" applyFill="1" applyBorder="1" applyAlignment="1">
      <alignment/>
    </xf>
    <xf numFmtId="177" fontId="69" fillId="36" borderId="0" xfId="0" applyNumberFormat="1" applyFont="1" applyFill="1" applyBorder="1" applyAlignment="1">
      <alignment/>
    </xf>
    <xf numFmtId="0" fontId="79" fillId="36" borderId="0" xfId="0" applyFont="1" applyFill="1" applyAlignment="1">
      <alignment horizontal="left"/>
    </xf>
    <xf numFmtId="0" fontId="69" fillId="36" borderId="0" xfId="0" applyFont="1" applyFill="1" applyAlignment="1">
      <alignment/>
    </xf>
    <xf numFmtId="177" fontId="12" fillId="36" borderId="0" xfId="0" applyNumberFormat="1" applyFont="1" applyFill="1" applyBorder="1" applyAlignment="1">
      <alignment/>
    </xf>
    <xf numFmtId="3" fontId="12" fillId="37" borderId="0" xfId="0" applyNumberFormat="1" applyFont="1" applyFill="1" applyBorder="1" applyAlignment="1">
      <alignment horizontal="right"/>
    </xf>
    <xf numFmtId="3" fontId="12" fillId="36" borderId="0" xfId="0" applyNumberFormat="1" applyFont="1" applyFill="1" applyBorder="1" applyAlignment="1">
      <alignment horizontal="right"/>
    </xf>
    <xf numFmtId="175" fontId="70" fillId="34" borderId="0" xfId="0" applyNumberFormat="1" applyFont="1" applyFill="1" applyBorder="1" applyAlignment="1">
      <alignment horizontal="right" vertical="center" wrapText="1"/>
    </xf>
    <xf numFmtId="174" fontId="9" fillId="36" borderId="0" xfId="49" applyNumberFormat="1" applyFont="1" applyFill="1" applyBorder="1" applyAlignment="1">
      <alignment vertical="center"/>
    </xf>
    <xf numFmtId="174" fontId="69" fillId="36" borderId="0" xfId="0" applyNumberFormat="1" applyFont="1" applyFill="1" applyBorder="1" applyAlignment="1">
      <alignment/>
    </xf>
    <xf numFmtId="174" fontId="69" fillId="36" borderId="0" xfId="0" applyNumberFormat="1" applyFont="1" applyFill="1" applyAlignment="1">
      <alignment/>
    </xf>
    <xf numFmtId="175" fontId="69" fillId="36" borderId="0" xfId="0" applyNumberFormat="1" applyFont="1" applyFill="1" applyAlignment="1">
      <alignment/>
    </xf>
    <xf numFmtId="176" fontId="76" fillId="36" borderId="0" xfId="0" applyNumberFormat="1" applyFont="1" applyFill="1" applyBorder="1" applyAlignment="1">
      <alignment horizontal="center" vertical="center" wrapText="1"/>
    </xf>
    <xf numFmtId="176" fontId="80" fillId="36" borderId="0" xfId="0" applyNumberFormat="1" applyFont="1" applyFill="1" applyBorder="1" applyAlignment="1">
      <alignment horizontal="center" vertical="center" wrapText="1"/>
    </xf>
    <xf numFmtId="0" fontId="12" fillId="36" borderId="0" xfId="0" applyFont="1" applyFill="1" applyAlignment="1">
      <alignment vertical="center"/>
    </xf>
    <xf numFmtId="0" fontId="12" fillId="36" borderId="0" xfId="0" applyFont="1" applyFill="1" applyAlignment="1">
      <alignment horizontal="left" vertical="center" wrapText="1"/>
    </xf>
    <xf numFmtId="0" fontId="12" fillId="36" borderId="0" xfId="0" applyFont="1" applyFill="1" applyAlignment="1">
      <alignment vertical="center" wrapText="1"/>
    </xf>
    <xf numFmtId="177" fontId="9" fillId="36" borderId="0" xfId="0" applyNumberFormat="1" applyFont="1" applyFill="1" applyBorder="1" applyAlignment="1">
      <alignment/>
    </xf>
    <xf numFmtId="182" fontId="12" fillId="36" borderId="0" xfId="0" applyNumberFormat="1" applyFont="1" applyFill="1" applyBorder="1" applyAlignment="1">
      <alignment/>
    </xf>
    <xf numFmtId="178" fontId="69" fillId="36" borderId="0" xfId="0" applyNumberFormat="1" applyFont="1" applyFill="1" applyBorder="1" applyAlignment="1">
      <alignment/>
    </xf>
    <xf numFmtId="174" fontId="14" fillId="36" borderId="0" xfId="51" applyNumberFormat="1" applyFont="1" applyFill="1" applyBorder="1" applyAlignment="1" quotePrefix="1">
      <alignment vertical="center" wrapText="1"/>
    </xf>
    <xf numFmtId="174" fontId="14" fillId="36" borderId="0" xfId="51" applyNumberFormat="1" applyFont="1" applyFill="1" applyBorder="1" applyAlignment="1" quotePrefix="1">
      <alignment horizontal="left" vertical="center" wrapText="1"/>
    </xf>
    <xf numFmtId="3" fontId="21" fillId="36" borderId="0" xfId="0" applyNumberFormat="1" applyFont="1" applyFill="1" applyBorder="1" applyAlignment="1">
      <alignment/>
    </xf>
    <xf numFmtId="174" fontId="12" fillId="36" borderId="0" xfId="51" applyNumberFormat="1" applyFont="1" applyFill="1" applyBorder="1" applyAlignment="1" quotePrefix="1">
      <alignment vertical="center"/>
    </xf>
    <xf numFmtId="0" fontId="10" fillId="36" borderId="0" xfId="62" applyFont="1" applyFill="1" applyBorder="1" applyAlignment="1" quotePrefix="1">
      <alignment horizontal="left" vertical="center" readingOrder="1"/>
      <protection/>
    </xf>
    <xf numFmtId="0" fontId="79" fillId="36" borderId="0" xfId="0" applyFont="1" applyFill="1" applyAlignment="1">
      <alignment/>
    </xf>
    <xf numFmtId="176" fontId="70" fillId="36" borderId="0" xfId="49" applyNumberFormat="1" applyFont="1" applyFill="1" applyBorder="1" applyAlignment="1">
      <alignment horizontal="left" vertical="center" wrapText="1"/>
    </xf>
    <xf numFmtId="176" fontId="70" fillId="36" borderId="0" xfId="49" applyNumberFormat="1" applyFont="1" applyFill="1" applyBorder="1" applyAlignment="1">
      <alignment horizontal="right" vertical="center" wrapText="1"/>
    </xf>
    <xf numFmtId="176" fontId="69" fillId="36" borderId="0" xfId="49" applyNumberFormat="1" applyFont="1" applyFill="1" applyAlignment="1">
      <alignment horizontal="right" vertical="center"/>
    </xf>
    <xf numFmtId="176" fontId="69" fillId="36" borderId="11" xfId="49" applyNumberFormat="1" applyFont="1" applyFill="1" applyBorder="1" applyAlignment="1">
      <alignment horizontal="right" vertical="center"/>
    </xf>
    <xf numFmtId="176" fontId="12" fillId="36" borderId="0" xfId="49" applyNumberFormat="1" applyFont="1" applyFill="1" applyBorder="1" applyAlignment="1">
      <alignment horizontal="center" wrapText="1"/>
    </xf>
    <xf numFmtId="174" fontId="9" fillId="36" borderId="12" xfId="0" applyNumberFormat="1" applyFont="1" applyFill="1" applyBorder="1" applyAlignment="1">
      <alignment horizontal="right" vertical="center"/>
    </xf>
    <xf numFmtId="175" fontId="12" fillId="36" borderId="0" xfId="49" applyNumberFormat="1" applyFont="1" applyFill="1" applyBorder="1" applyAlignment="1">
      <alignment horizontal="right" vertical="center"/>
    </xf>
    <xf numFmtId="174" fontId="12" fillId="36" borderId="0" xfId="49" applyNumberFormat="1" applyFont="1" applyFill="1" applyBorder="1" applyAlignment="1">
      <alignment horizontal="right" vertical="center"/>
    </xf>
    <xf numFmtId="174" fontId="12" fillId="36" borderId="11" xfId="49" applyNumberFormat="1" applyFont="1" applyFill="1" applyBorder="1" applyAlignment="1">
      <alignment horizontal="right" vertical="center"/>
    </xf>
    <xf numFmtId="175" fontId="12" fillId="36" borderId="11" xfId="49" applyNumberFormat="1" applyFont="1" applyFill="1" applyBorder="1" applyAlignment="1">
      <alignment horizontal="right" vertical="center"/>
    </xf>
    <xf numFmtId="174" fontId="70" fillId="36" borderId="4" xfId="49" applyNumberFormat="1" applyFont="1" applyFill="1" applyBorder="1" applyAlignment="1">
      <alignment horizontal="right" vertical="center"/>
    </xf>
    <xf numFmtId="174" fontId="69" fillId="36" borderId="11" xfId="49" applyNumberFormat="1" applyFont="1" applyFill="1" applyBorder="1" applyAlignment="1">
      <alignment horizontal="right" vertical="center"/>
    </xf>
    <xf numFmtId="176" fontId="69" fillId="34" borderId="0" xfId="0" applyNumberFormat="1" applyFont="1" applyFill="1" applyBorder="1" applyAlignment="1">
      <alignment horizontal="right" vertical="center"/>
    </xf>
    <xf numFmtId="176" fontId="69" fillId="34" borderId="11" xfId="0" applyNumberFormat="1" applyFont="1" applyFill="1" applyBorder="1" applyAlignment="1">
      <alignment horizontal="right" vertical="center"/>
    </xf>
    <xf numFmtId="0" fontId="9" fillId="36" borderId="11" xfId="0" applyFont="1" applyFill="1" applyBorder="1" applyAlignment="1">
      <alignment horizontal="right" vertical="center" wrapText="1"/>
    </xf>
    <xf numFmtId="174" fontId="12" fillId="36" borderId="0" xfId="49" applyNumberFormat="1" applyFont="1" applyFill="1" applyBorder="1" applyAlignment="1">
      <alignment horizontal="right"/>
    </xf>
    <xf numFmtId="175" fontId="12" fillId="36" borderId="0" xfId="0" applyNumberFormat="1" applyFont="1" applyFill="1" applyBorder="1" applyAlignment="1">
      <alignment horizontal="right"/>
    </xf>
    <xf numFmtId="174" fontId="12" fillId="36" borderId="0" xfId="49" applyNumberFormat="1" applyFont="1" applyFill="1" applyAlignment="1">
      <alignment horizontal="right"/>
    </xf>
    <xf numFmtId="175" fontId="12" fillId="36" borderId="11" xfId="0" applyNumberFormat="1" applyFont="1" applyFill="1" applyBorder="1" applyAlignment="1">
      <alignment horizontal="right"/>
    </xf>
    <xf numFmtId="174" fontId="70" fillId="34" borderId="0" xfId="49" applyNumberFormat="1" applyFont="1" applyFill="1" applyBorder="1" applyAlignment="1">
      <alignment horizontal="right" vertical="center" wrapText="1"/>
    </xf>
    <xf numFmtId="175" fontId="69" fillId="36" borderId="0" xfId="0" applyNumberFormat="1" applyFont="1" applyFill="1" applyBorder="1" applyAlignment="1">
      <alignment/>
    </xf>
    <xf numFmtId="0" fontId="70" fillId="36" borderId="4" xfId="0" applyFont="1" applyFill="1" applyBorder="1" applyAlignment="1">
      <alignment/>
    </xf>
    <xf numFmtId="176" fontId="69" fillId="36" borderId="0" xfId="0" applyNumberFormat="1" applyFont="1" applyFill="1" applyAlignment="1">
      <alignment/>
    </xf>
    <xf numFmtId="176" fontId="69" fillId="36" borderId="0" xfId="0" applyNumberFormat="1" applyFont="1" applyFill="1" applyBorder="1" applyAlignment="1">
      <alignment/>
    </xf>
    <xf numFmtId="177" fontId="69" fillId="36" borderId="0" xfId="0" applyNumberFormat="1" applyFont="1" applyFill="1" applyAlignment="1">
      <alignment vertical="center" readingOrder="1"/>
    </xf>
    <xf numFmtId="174" fontId="12" fillId="36" borderId="11" xfId="49" applyNumberFormat="1" applyFont="1" applyFill="1" applyBorder="1" applyAlignment="1">
      <alignment horizontal="right"/>
    </xf>
    <xf numFmtId="0" fontId="12" fillId="36" borderId="0" xfId="0" applyFont="1" applyFill="1" applyBorder="1" applyAlignment="1">
      <alignment/>
    </xf>
    <xf numFmtId="175" fontId="70" fillId="36" borderId="12" xfId="49" applyNumberFormat="1" applyFont="1" applyFill="1" applyBorder="1" applyAlignment="1">
      <alignment wrapText="1"/>
    </xf>
    <xf numFmtId="175" fontId="70" fillId="36" borderId="4" xfId="49" applyNumberFormat="1" applyFont="1" applyFill="1" applyBorder="1" applyAlignment="1">
      <alignment wrapText="1"/>
    </xf>
    <xf numFmtId="175" fontId="69" fillId="36" borderId="0" xfId="49" applyNumberFormat="1" applyFont="1" applyFill="1" applyBorder="1" applyAlignment="1">
      <alignment wrapText="1"/>
    </xf>
    <xf numFmtId="175" fontId="69" fillId="36" borderId="11" xfId="49" applyNumberFormat="1" applyFont="1" applyFill="1" applyBorder="1" applyAlignment="1">
      <alignment wrapText="1"/>
    </xf>
    <xf numFmtId="175" fontId="69" fillId="36" borderId="0" xfId="49" applyNumberFormat="1" applyFont="1" applyFill="1" applyBorder="1" applyAlignment="1">
      <alignment/>
    </xf>
    <xf numFmtId="175" fontId="69" fillId="36" borderId="11" xfId="49" applyNumberFormat="1" applyFont="1" applyFill="1" applyBorder="1" applyAlignment="1">
      <alignment/>
    </xf>
    <xf numFmtId="0" fontId="9" fillId="36" borderId="12" xfId="0" applyFont="1" applyFill="1" applyBorder="1" applyAlignment="1">
      <alignment horizontal="center" vertical="center"/>
    </xf>
    <xf numFmtId="0" fontId="9" fillId="36" borderId="12" xfId="0" applyFont="1" applyFill="1" applyBorder="1" applyAlignment="1">
      <alignment horizontal="center" vertical="center" wrapText="1"/>
    </xf>
    <xf numFmtId="0" fontId="69" fillId="36" borderId="0" xfId="0" applyFont="1" applyFill="1" applyBorder="1" applyAlignment="1">
      <alignment horizontal="center" vertical="center" wrapText="1"/>
    </xf>
    <xf numFmtId="0" fontId="69" fillId="36" borderId="12" xfId="0" applyFont="1" applyFill="1" applyBorder="1" applyAlignment="1">
      <alignment horizontal="center" vertical="center" wrapText="1"/>
    </xf>
    <xf numFmtId="175" fontId="12" fillId="36" borderId="12" xfId="51" applyNumberFormat="1" applyFont="1" applyFill="1" applyBorder="1" applyAlignment="1">
      <alignment horizontal="center" vertical="center" wrapText="1"/>
    </xf>
    <xf numFmtId="175" fontId="12" fillId="36" borderId="12" xfId="53" applyNumberFormat="1" applyFont="1" applyFill="1" applyBorder="1" applyAlignment="1">
      <alignment horizontal="center" vertical="center" wrapText="1"/>
    </xf>
    <xf numFmtId="0" fontId="12" fillId="36" borderId="12" xfId="0" applyFont="1" applyFill="1" applyBorder="1" applyAlignment="1">
      <alignment horizontal="center" vertical="center" wrapText="1"/>
    </xf>
    <xf numFmtId="0" fontId="14" fillId="36" borderId="12" xfId="0" applyFont="1" applyFill="1" applyBorder="1" applyAlignment="1">
      <alignment horizontal="center" vertical="center" wrapText="1" readingOrder="1"/>
    </xf>
    <xf numFmtId="0" fontId="69" fillId="34" borderId="12" xfId="0" applyFont="1" applyFill="1" applyBorder="1" applyAlignment="1">
      <alignment horizontal="center" vertical="center" wrapText="1"/>
    </xf>
    <xf numFmtId="0" fontId="70" fillId="36" borderId="12" xfId="0" applyFont="1" applyFill="1" applyBorder="1" applyAlignment="1">
      <alignment horizontal="center" vertical="center"/>
    </xf>
    <xf numFmtId="0" fontId="14" fillId="36" borderId="12" xfId="0" applyFont="1" applyFill="1" applyBorder="1" applyAlignment="1" quotePrefix="1">
      <alignment horizontal="center" vertical="center" wrapText="1" readingOrder="1"/>
    </xf>
    <xf numFmtId="0" fontId="11" fillId="36" borderId="0" xfId="0" applyFont="1" applyFill="1" applyAlignment="1">
      <alignment horizontal="left" vertical="center"/>
    </xf>
    <xf numFmtId="0" fontId="70" fillId="36" borderId="11" xfId="0" applyFont="1" applyFill="1" applyBorder="1" applyAlignment="1">
      <alignment vertical="center" readingOrder="1"/>
    </xf>
    <xf numFmtId="3" fontId="9" fillId="37" borderId="11" xfId="0" applyNumberFormat="1" applyFont="1" applyFill="1" applyBorder="1" applyAlignment="1">
      <alignment horizontal="right"/>
    </xf>
    <xf numFmtId="177" fontId="70" fillId="36" borderId="11" xfId="0" applyNumberFormat="1" applyFont="1" applyFill="1" applyBorder="1" applyAlignment="1">
      <alignment horizontal="right" vertical="center" readingOrder="1"/>
    </xf>
    <xf numFmtId="0" fontId="6" fillId="34" borderId="0" xfId="0" applyFont="1" applyFill="1" applyAlignment="1" quotePrefix="1">
      <alignment horizontal="left"/>
    </xf>
    <xf numFmtId="0" fontId="70" fillId="36" borderId="4" xfId="0" applyFont="1" applyFill="1" applyBorder="1" applyAlignment="1">
      <alignment vertical="center" wrapText="1"/>
    </xf>
    <xf numFmtId="3" fontId="11" fillId="36" borderId="0" xfId="0" applyNumberFormat="1" applyFont="1" applyFill="1" applyBorder="1" applyAlignment="1">
      <alignment vertical="center"/>
    </xf>
    <xf numFmtId="0" fontId="8" fillId="36" borderId="0" xfId="0" applyFont="1" applyFill="1" applyBorder="1" applyAlignment="1">
      <alignment/>
    </xf>
    <xf numFmtId="0" fontId="11" fillId="36" borderId="0" xfId="62" applyFont="1" applyFill="1" applyBorder="1" applyAlignment="1" quotePrefix="1">
      <alignment horizontal="left" vertical="center" readingOrder="1"/>
      <protection/>
    </xf>
    <xf numFmtId="177" fontId="9" fillId="36" borderId="4" xfId="0" applyNumberFormat="1" applyFont="1" applyFill="1" applyBorder="1" applyAlignment="1">
      <alignment horizontal="right" vertical="center"/>
    </xf>
    <xf numFmtId="177" fontId="9" fillId="36" borderId="0" xfId="0" applyNumberFormat="1" applyFont="1" applyFill="1" applyBorder="1" applyAlignment="1">
      <alignment horizontal="right" vertical="center"/>
    </xf>
    <xf numFmtId="177" fontId="12" fillId="36" borderId="0" xfId="0" applyNumberFormat="1" applyFont="1" applyFill="1" applyBorder="1" applyAlignment="1">
      <alignment horizontal="right" vertical="center"/>
    </xf>
    <xf numFmtId="177" fontId="9" fillId="36" borderId="11" xfId="0" applyNumberFormat="1" applyFont="1" applyFill="1" applyBorder="1" applyAlignment="1">
      <alignment horizontal="right" vertical="center"/>
    </xf>
    <xf numFmtId="3" fontId="69" fillId="36" borderId="0" xfId="0" applyNumberFormat="1" applyFont="1" applyFill="1" applyAlignment="1">
      <alignment vertical="center"/>
    </xf>
    <xf numFmtId="176" fontId="69" fillId="36" borderId="0" xfId="65" applyNumberFormat="1" applyFont="1" applyFill="1" applyBorder="1" applyAlignment="1">
      <alignment vertical="center"/>
    </xf>
    <xf numFmtId="176" fontId="69" fillId="36" borderId="0" xfId="65" applyNumberFormat="1" applyFont="1" applyFill="1" applyAlignment="1">
      <alignment vertical="center"/>
    </xf>
    <xf numFmtId="174" fontId="12" fillId="34" borderId="0" xfId="49" applyNumberFormat="1" applyFont="1" applyFill="1" applyBorder="1" applyAlignment="1">
      <alignment horizontal="right" vertical="center"/>
    </xf>
    <xf numFmtId="174" fontId="12" fillId="34" borderId="11" xfId="49" applyNumberFormat="1" applyFont="1" applyFill="1" applyBorder="1" applyAlignment="1">
      <alignment horizontal="right" vertical="center"/>
    </xf>
    <xf numFmtId="174" fontId="70" fillId="36" borderId="12" xfId="49" applyNumberFormat="1" applyFont="1" applyFill="1" applyBorder="1" applyAlignment="1">
      <alignment vertical="center" wrapText="1"/>
    </xf>
    <xf numFmtId="174" fontId="70" fillId="36" borderId="4" xfId="49" applyNumberFormat="1" applyFont="1" applyFill="1" applyBorder="1" applyAlignment="1">
      <alignment vertical="center"/>
    </xf>
    <xf numFmtId="174" fontId="69" fillId="36" borderId="0" xfId="49" applyNumberFormat="1" applyFont="1" applyFill="1" applyBorder="1" applyAlignment="1">
      <alignment vertical="center"/>
    </xf>
    <xf numFmtId="174" fontId="69" fillId="36" borderId="11" xfId="49" applyNumberFormat="1" applyFont="1" applyFill="1" applyBorder="1" applyAlignment="1">
      <alignment vertical="center"/>
    </xf>
    <xf numFmtId="175" fontId="9" fillId="36" borderId="11" xfId="0" applyNumberFormat="1" applyFont="1" applyFill="1" applyBorder="1" applyAlignment="1">
      <alignment horizontal="right" vertical="center" wrapText="1"/>
    </xf>
    <xf numFmtId="0" fontId="69" fillId="36" borderId="0" xfId="0" applyFont="1" applyFill="1" applyBorder="1" applyAlignment="1">
      <alignment/>
    </xf>
    <xf numFmtId="175" fontId="9" fillId="36" borderId="12" xfId="49" applyNumberFormat="1" applyFont="1" applyFill="1" applyBorder="1" applyAlignment="1">
      <alignment horizontal="right" vertical="center"/>
    </xf>
    <xf numFmtId="3" fontId="70" fillId="36" borderId="0" xfId="0" applyNumberFormat="1" applyFont="1" applyFill="1" applyBorder="1" applyAlignment="1">
      <alignment vertical="center" wrapText="1"/>
    </xf>
    <xf numFmtId="176" fontId="70" fillId="36" borderId="0" xfId="0" applyNumberFormat="1" applyFont="1" applyFill="1" applyBorder="1" applyAlignment="1">
      <alignment vertical="center" wrapText="1"/>
    </xf>
    <xf numFmtId="3" fontId="69" fillId="36" borderId="0" xfId="0" applyNumberFormat="1" applyFont="1" applyFill="1" applyAlignment="1">
      <alignment/>
    </xf>
    <xf numFmtId="176" fontId="69" fillId="36" borderId="0" xfId="65" applyNumberFormat="1" applyFont="1" applyFill="1" applyBorder="1" applyAlignment="1">
      <alignment/>
    </xf>
    <xf numFmtId="176" fontId="69" fillId="36" borderId="0" xfId="65" applyNumberFormat="1" applyFont="1" applyFill="1" applyAlignment="1">
      <alignment/>
    </xf>
    <xf numFmtId="3" fontId="12" fillId="36" borderId="0" xfId="0" applyNumberFormat="1" applyFont="1" applyFill="1" applyAlignment="1">
      <alignment/>
    </xf>
    <xf numFmtId="3" fontId="70" fillId="36" borderId="11" xfId="0" applyNumberFormat="1" applyFont="1" applyFill="1" applyBorder="1" applyAlignment="1">
      <alignment/>
    </xf>
    <xf numFmtId="176" fontId="70" fillId="36" borderId="11" xfId="65" applyNumberFormat="1" applyFont="1" applyFill="1" applyBorder="1" applyAlignment="1">
      <alignment/>
    </xf>
    <xf numFmtId="0" fontId="0" fillId="34" borderId="0" xfId="0" applyFill="1" applyBorder="1" applyAlignment="1">
      <alignment/>
    </xf>
    <xf numFmtId="0" fontId="70" fillId="36" borderId="0" xfId="0" applyFont="1" applyFill="1" applyBorder="1" applyAlignment="1">
      <alignment horizontal="left" vertical="center" wrapText="1" readingOrder="1"/>
    </xf>
    <xf numFmtId="3" fontId="69" fillId="36" borderId="11" xfId="0" applyNumberFormat="1" applyFont="1" applyFill="1" applyBorder="1" applyAlignment="1">
      <alignment horizontal="right" vertical="center" wrapText="1" readingOrder="1"/>
    </xf>
    <xf numFmtId="3" fontId="69" fillId="36" borderId="0" xfId="0" applyNumberFormat="1" applyFont="1" applyFill="1" applyBorder="1" applyAlignment="1">
      <alignment horizontal="right" vertical="center" wrapText="1" readingOrder="1"/>
    </xf>
    <xf numFmtId="3" fontId="13" fillId="36" borderId="4" xfId="0" applyNumberFormat="1" applyFont="1" applyFill="1" applyBorder="1" applyAlignment="1">
      <alignment horizontal="right" vertical="center" wrapText="1" readingOrder="1"/>
    </xf>
    <xf numFmtId="0" fontId="69" fillId="36" borderId="4" xfId="0" applyFont="1" applyFill="1" applyBorder="1" applyAlignment="1">
      <alignment horizontal="center" vertical="center" wrapText="1"/>
    </xf>
    <xf numFmtId="0" fontId="12" fillId="36" borderId="4" xfId="0" applyFont="1" applyFill="1" applyBorder="1" applyAlignment="1">
      <alignment horizontal="center" vertical="center" wrapText="1"/>
    </xf>
    <xf numFmtId="0" fontId="69" fillId="36" borderId="4" xfId="0" applyFont="1" applyFill="1" applyBorder="1" applyAlignment="1">
      <alignment horizontal="center" vertical="center" readingOrder="1"/>
    </xf>
    <xf numFmtId="0" fontId="70" fillId="36" borderId="11" xfId="0" applyFont="1" applyFill="1" applyBorder="1" applyAlignment="1">
      <alignment/>
    </xf>
    <xf numFmtId="176" fontId="70" fillId="36" borderId="0" xfId="65" applyNumberFormat="1" applyFont="1" applyFill="1" applyBorder="1" applyAlignment="1">
      <alignment vertical="center" wrapText="1"/>
    </xf>
    <xf numFmtId="0" fontId="69" fillId="36" borderId="12" xfId="0" applyFont="1" applyFill="1" applyBorder="1" applyAlignment="1">
      <alignment horizontal="center" vertical="center"/>
    </xf>
    <xf numFmtId="0" fontId="69" fillId="36" borderId="12" xfId="0" applyFont="1" applyFill="1" applyBorder="1" applyAlignment="1">
      <alignment horizontal="center" vertical="center" readingOrder="1"/>
    </xf>
    <xf numFmtId="0" fontId="69" fillId="36" borderId="12" xfId="0" applyFont="1" applyFill="1" applyBorder="1" applyAlignment="1">
      <alignment horizontal="center" vertical="center" wrapText="1" readingOrder="1"/>
    </xf>
    <xf numFmtId="176" fontId="69" fillId="36" borderId="12" xfId="49" applyNumberFormat="1" applyFont="1" applyFill="1" applyBorder="1" applyAlignment="1">
      <alignment horizontal="center" vertical="center" wrapText="1"/>
    </xf>
    <xf numFmtId="0" fontId="12" fillId="34" borderId="12" xfId="0" applyFont="1" applyFill="1" applyBorder="1" applyAlignment="1">
      <alignment horizontal="center" vertical="center"/>
    </xf>
    <xf numFmtId="0" fontId="70" fillId="36" borderId="4" xfId="0" applyFont="1" applyFill="1" applyBorder="1" applyAlignment="1">
      <alignment horizontal="center" vertical="center"/>
    </xf>
    <xf numFmtId="0" fontId="70" fillId="36" borderId="4" xfId="0" applyFont="1" applyFill="1" applyBorder="1" applyAlignment="1">
      <alignment horizontal="center" vertical="center" wrapText="1"/>
    </xf>
    <xf numFmtId="0" fontId="70" fillId="36" borderId="12" xfId="0" applyFont="1" applyFill="1" applyBorder="1" applyAlignment="1">
      <alignment horizontal="center" vertical="center"/>
    </xf>
    <xf numFmtId="0" fontId="70" fillId="34" borderId="4" xfId="0" applyFont="1" applyFill="1" applyBorder="1" applyAlignment="1">
      <alignment horizontal="center" vertical="center" wrapText="1"/>
    </xf>
    <xf numFmtId="0" fontId="70" fillId="36" borderId="12" xfId="0" applyFont="1" applyFill="1" applyBorder="1" applyAlignment="1">
      <alignment horizontal="center" vertical="center" wrapText="1"/>
    </xf>
    <xf numFmtId="177" fontId="13" fillId="36" borderId="4" xfId="0" applyNumberFormat="1" applyFont="1" applyFill="1" applyBorder="1" applyAlignment="1">
      <alignment horizontal="right" vertical="center" wrapText="1" readingOrder="1"/>
    </xf>
    <xf numFmtId="177" fontId="69" fillId="36" borderId="0" xfId="0" applyNumberFormat="1" applyFont="1" applyFill="1" applyBorder="1" applyAlignment="1">
      <alignment horizontal="right" vertical="center" wrapText="1" readingOrder="1"/>
    </xf>
    <xf numFmtId="177" fontId="69" fillId="36" borderId="11" xfId="0" applyNumberFormat="1" applyFont="1" applyFill="1" applyBorder="1" applyAlignment="1">
      <alignment horizontal="right" vertical="center" wrapText="1" readingOrder="1"/>
    </xf>
    <xf numFmtId="0" fontId="81" fillId="34" borderId="0" xfId="0" applyFont="1" applyFill="1" applyBorder="1" applyAlignment="1">
      <alignment horizontal="center"/>
    </xf>
    <xf numFmtId="0" fontId="70" fillId="36" borderId="12" xfId="0" applyFont="1" applyFill="1" applyBorder="1" applyAlignment="1">
      <alignment horizontal="center" vertical="center"/>
    </xf>
    <xf numFmtId="175" fontId="9" fillId="36" borderId="0" xfId="49" applyNumberFormat="1" applyFont="1" applyFill="1" applyBorder="1" applyAlignment="1">
      <alignment vertical="center"/>
    </xf>
    <xf numFmtId="175" fontId="9" fillId="36" borderId="0" xfId="49" applyNumberFormat="1" applyFont="1" applyFill="1" applyBorder="1" applyAlignment="1">
      <alignment horizontal="right" vertical="center"/>
    </xf>
    <xf numFmtId="0" fontId="70" fillId="36" borderId="12" xfId="0" applyFont="1" applyFill="1" applyBorder="1" applyAlignment="1">
      <alignment horizontal="center" vertical="center" wrapText="1"/>
    </xf>
    <xf numFmtId="176" fontId="69" fillId="36" borderId="0" xfId="65" applyNumberFormat="1" applyFont="1" applyFill="1" applyAlignment="1">
      <alignment horizontal="right"/>
    </xf>
    <xf numFmtId="176" fontId="70" fillId="36" borderId="11" xfId="65" applyNumberFormat="1" applyFont="1" applyFill="1" applyBorder="1" applyAlignment="1">
      <alignment horizontal="right"/>
    </xf>
    <xf numFmtId="2" fontId="70" fillId="36" borderId="11" xfId="65" applyNumberFormat="1" applyFont="1" applyFill="1" applyBorder="1" applyAlignment="1">
      <alignment horizontal="right"/>
    </xf>
    <xf numFmtId="175" fontId="69" fillId="36" borderId="11" xfId="0" applyNumberFormat="1" applyFont="1" applyFill="1" applyBorder="1" applyAlignment="1">
      <alignment/>
    </xf>
    <xf numFmtId="175" fontId="70" fillId="36" borderId="4" xfId="0" applyNumberFormat="1" applyFont="1" applyFill="1" applyBorder="1" applyAlignment="1">
      <alignment/>
    </xf>
    <xf numFmtId="175" fontId="69" fillId="36" borderId="0" xfId="0" applyNumberFormat="1" applyFont="1" applyFill="1" applyBorder="1" applyAlignment="1">
      <alignment vertical="center"/>
    </xf>
    <xf numFmtId="9" fontId="12" fillId="36" borderId="0" xfId="65" applyFont="1" applyFill="1" applyAlignment="1">
      <alignment/>
    </xf>
    <xf numFmtId="0" fontId="81" fillId="34" borderId="0" xfId="0" applyFont="1" applyFill="1" applyAlignment="1">
      <alignment horizontal="center"/>
    </xf>
    <xf numFmtId="0" fontId="73" fillId="0" borderId="0" xfId="0" applyFont="1" applyBorder="1" applyAlignment="1">
      <alignment horizontal="justify" wrapText="1"/>
    </xf>
    <xf numFmtId="0" fontId="81" fillId="34" borderId="0" xfId="0" applyFont="1" applyFill="1" applyBorder="1" applyAlignment="1">
      <alignment horizontal="center"/>
    </xf>
    <xf numFmtId="0" fontId="58" fillId="34" borderId="13" xfId="46" applyFill="1" applyBorder="1" applyAlignment="1">
      <alignment horizontal="left"/>
    </xf>
    <xf numFmtId="0" fontId="58" fillId="34" borderId="0" xfId="46" applyFill="1" applyBorder="1" applyAlignment="1">
      <alignment horizontal="left"/>
    </xf>
    <xf numFmtId="0" fontId="58" fillId="34" borderId="14" xfId="46" applyFill="1" applyBorder="1" applyAlignment="1">
      <alignment horizontal="left"/>
    </xf>
    <xf numFmtId="0" fontId="58" fillId="34" borderId="15" xfId="46" applyFill="1" applyBorder="1" applyAlignment="1">
      <alignment horizontal="left"/>
    </xf>
    <xf numFmtId="0" fontId="58" fillId="34" borderId="16" xfId="46" applyFill="1" applyBorder="1" applyAlignment="1">
      <alignment horizontal="left"/>
    </xf>
    <xf numFmtId="0" fontId="58" fillId="34" borderId="17" xfId="46" applyFill="1" applyBorder="1" applyAlignment="1">
      <alignment horizontal="left"/>
    </xf>
    <xf numFmtId="0" fontId="58" fillId="34" borderId="18" xfId="46" applyFill="1" applyBorder="1" applyAlignment="1">
      <alignment horizontal="left"/>
    </xf>
    <xf numFmtId="0" fontId="58" fillId="34" borderId="19" xfId="46" applyFill="1" applyBorder="1" applyAlignment="1">
      <alignment horizontal="left"/>
    </xf>
    <xf numFmtId="0" fontId="58" fillId="34" borderId="20" xfId="46" applyFill="1" applyBorder="1" applyAlignment="1">
      <alignment horizontal="left"/>
    </xf>
    <xf numFmtId="0" fontId="70" fillId="36" borderId="12" xfId="0" applyFont="1" applyFill="1" applyBorder="1" applyAlignment="1">
      <alignment horizontal="center" vertical="center" wrapText="1"/>
    </xf>
    <xf numFmtId="175" fontId="9" fillId="36" borderId="4" xfId="49" applyNumberFormat="1" applyFont="1" applyFill="1" applyBorder="1" applyAlignment="1">
      <alignment vertical="center"/>
    </xf>
    <xf numFmtId="175" fontId="9" fillId="36" borderId="0" xfId="49" applyNumberFormat="1" applyFont="1" applyFill="1" applyBorder="1" applyAlignment="1">
      <alignment vertical="center"/>
    </xf>
    <xf numFmtId="175" fontId="9" fillId="36" borderId="11" xfId="49" applyNumberFormat="1" applyFont="1" applyFill="1" applyBorder="1" applyAlignment="1">
      <alignment vertical="center"/>
    </xf>
    <xf numFmtId="0" fontId="70" fillId="36" borderId="12" xfId="0" applyFont="1" applyFill="1" applyBorder="1" applyAlignment="1">
      <alignment horizontal="center" vertical="center"/>
    </xf>
    <xf numFmtId="0" fontId="70" fillId="36" borderId="0" xfId="0" applyFont="1" applyFill="1" applyBorder="1" applyAlignment="1">
      <alignment horizontal="center" vertical="center" wrapText="1"/>
    </xf>
    <xf numFmtId="0" fontId="70" fillId="36" borderId="11" xfId="0" applyFont="1" applyFill="1" applyBorder="1" applyAlignment="1">
      <alignment horizontal="center" vertical="center" wrapText="1"/>
    </xf>
    <xf numFmtId="175" fontId="9" fillId="36" borderId="4" xfId="49" applyNumberFormat="1" applyFont="1" applyFill="1" applyBorder="1" applyAlignment="1">
      <alignment horizontal="center" vertical="center" wrapText="1"/>
    </xf>
    <xf numFmtId="175" fontId="9" fillId="36" borderId="0" xfId="49" applyNumberFormat="1" applyFont="1" applyFill="1" applyBorder="1" applyAlignment="1">
      <alignment horizontal="center" vertical="center" wrapText="1"/>
    </xf>
    <xf numFmtId="175" fontId="9" fillId="36" borderId="11" xfId="49" applyNumberFormat="1" applyFont="1" applyFill="1" applyBorder="1" applyAlignment="1">
      <alignment horizontal="center" vertical="center" wrapText="1"/>
    </xf>
    <xf numFmtId="175" fontId="9" fillId="36" borderId="4" xfId="49" applyNumberFormat="1" applyFont="1" applyFill="1" applyBorder="1" applyAlignment="1">
      <alignment horizontal="center" vertical="center"/>
    </xf>
    <xf numFmtId="175" fontId="9" fillId="36" borderId="0" xfId="49" applyNumberFormat="1" applyFont="1" applyFill="1" applyBorder="1" applyAlignment="1">
      <alignment horizontal="center" vertical="center"/>
    </xf>
    <xf numFmtId="175" fontId="9" fillId="36" borderId="11" xfId="49" applyNumberFormat="1" applyFont="1" applyFill="1" applyBorder="1" applyAlignment="1">
      <alignment horizontal="center" vertical="center"/>
    </xf>
    <xf numFmtId="0" fontId="70" fillId="36" borderId="4" xfId="0" applyFont="1" applyFill="1" applyBorder="1" applyAlignment="1">
      <alignment horizontal="center" vertical="center"/>
    </xf>
    <xf numFmtId="0" fontId="70" fillId="36" borderId="0" xfId="0" applyFont="1" applyFill="1" applyBorder="1" applyAlignment="1">
      <alignment horizontal="center" vertical="center"/>
    </xf>
    <xf numFmtId="0" fontId="70" fillId="36" borderId="11" xfId="0" applyFont="1" applyFill="1" applyBorder="1" applyAlignment="1">
      <alignment horizontal="center" vertical="center"/>
    </xf>
    <xf numFmtId="0" fontId="9" fillId="36" borderId="4"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3" fillId="34" borderId="12" xfId="0" applyFont="1" applyFill="1" applyBorder="1" applyAlignment="1">
      <alignment horizontal="center"/>
    </xf>
    <xf numFmtId="0" fontId="3" fillId="34" borderId="12"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1" xfId="0" applyFont="1" applyFill="1" applyBorder="1" applyAlignment="1">
      <alignment horizontal="center"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Millares 2" xfId="51"/>
    <cellStyle name="Millares 2 2" xfId="52"/>
    <cellStyle name="Millares 2 3" xfId="53"/>
    <cellStyle name="Millares 7" xfId="54"/>
    <cellStyle name="Currency" xfId="55"/>
    <cellStyle name="Currency [0]" xfId="56"/>
    <cellStyle name="Neutral" xfId="57"/>
    <cellStyle name="Normal 2" xfId="58"/>
    <cellStyle name="Normal 2 2" xfId="59"/>
    <cellStyle name="Normal 2 2 2" xfId="60"/>
    <cellStyle name="Normal 3" xfId="61"/>
    <cellStyle name="Normal 3 2" xfId="62"/>
    <cellStyle name="Normal 4" xfId="63"/>
    <cellStyle name="Notas" xfId="64"/>
    <cellStyle name="Percent" xfId="65"/>
    <cellStyle name="Porcentaje 2"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1228725</xdr:colOff>
      <xdr:row>8</xdr:row>
      <xdr:rowOff>9525</xdr:rowOff>
    </xdr:to>
    <xdr:pic>
      <xdr:nvPicPr>
        <xdr:cNvPr id="1" name="Imagen 1"/>
        <xdr:cNvPicPr preferRelativeResize="1">
          <a:picLocks noChangeAspect="1"/>
        </xdr:cNvPicPr>
      </xdr:nvPicPr>
      <xdr:blipFill>
        <a:blip r:embed="rId1"/>
        <a:stretch>
          <a:fillRect/>
        </a:stretch>
      </xdr:blipFill>
      <xdr:spPr>
        <a:xfrm>
          <a:off x="762000" y="190500"/>
          <a:ext cx="4514850" cy="1343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209550</xdr:colOff>
      <xdr:row>0</xdr:row>
      <xdr:rowOff>1066800</xdr:rowOff>
    </xdr:to>
    <xdr:pic>
      <xdr:nvPicPr>
        <xdr:cNvPr id="1" name="2 Imagen"/>
        <xdr:cNvPicPr preferRelativeResize="1">
          <a:picLocks noChangeAspect="1"/>
        </xdr:cNvPicPr>
      </xdr:nvPicPr>
      <xdr:blipFill>
        <a:blip r:embed="rId1"/>
        <a:stretch>
          <a:fillRect/>
        </a:stretch>
      </xdr:blipFill>
      <xdr:spPr>
        <a:xfrm>
          <a:off x="0" y="0"/>
          <a:ext cx="4171950" cy="1066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733425</xdr:colOff>
      <xdr:row>4</xdr:row>
      <xdr:rowOff>38100</xdr:rowOff>
    </xdr:to>
    <xdr:pic>
      <xdr:nvPicPr>
        <xdr:cNvPr id="1" name="2 Imagen"/>
        <xdr:cNvPicPr preferRelativeResize="1">
          <a:picLocks noChangeAspect="1"/>
        </xdr:cNvPicPr>
      </xdr:nvPicPr>
      <xdr:blipFill>
        <a:blip r:embed="rId1"/>
        <a:stretch>
          <a:fillRect/>
        </a:stretch>
      </xdr:blipFill>
      <xdr:spPr>
        <a:xfrm>
          <a:off x="0" y="0"/>
          <a:ext cx="3876675" cy="981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876300</xdr:colOff>
      <xdr:row>0</xdr:row>
      <xdr:rowOff>1066800</xdr:rowOff>
    </xdr:to>
    <xdr:pic>
      <xdr:nvPicPr>
        <xdr:cNvPr id="1" name="2 Imagen"/>
        <xdr:cNvPicPr preferRelativeResize="1">
          <a:picLocks noChangeAspect="1"/>
        </xdr:cNvPicPr>
      </xdr:nvPicPr>
      <xdr:blipFill>
        <a:blip r:embed="rId1"/>
        <a:stretch>
          <a:fillRect/>
        </a:stretch>
      </xdr:blipFill>
      <xdr:spPr>
        <a:xfrm>
          <a:off x="0" y="0"/>
          <a:ext cx="3876675" cy="1066800"/>
        </a:xfrm>
        <a:prstGeom prst="rect">
          <a:avLst/>
        </a:prstGeom>
        <a:noFill/>
        <a:ln w="9525" cmpd="sng">
          <a:noFill/>
        </a:ln>
      </xdr:spPr>
    </xdr:pic>
    <xdr:clientData/>
  </xdr:twoCellAnchor>
  <xdr:twoCellAnchor editAs="oneCell">
    <xdr:from>
      <xdr:col>0</xdr:col>
      <xdr:colOff>0</xdr:colOff>
      <xdr:row>0</xdr:row>
      <xdr:rowOff>0</xdr:rowOff>
    </xdr:from>
    <xdr:to>
      <xdr:col>2</xdr:col>
      <xdr:colOff>876300</xdr:colOff>
      <xdr:row>0</xdr:row>
      <xdr:rowOff>1076325</xdr:rowOff>
    </xdr:to>
    <xdr:pic>
      <xdr:nvPicPr>
        <xdr:cNvPr id="2" name="2 Imagen"/>
        <xdr:cNvPicPr preferRelativeResize="1">
          <a:picLocks noChangeAspect="1"/>
        </xdr:cNvPicPr>
      </xdr:nvPicPr>
      <xdr:blipFill>
        <a:blip r:embed="rId1"/>
        <a:stretch>
          <a:fillRect/>
        </a:stretch>
      </xdr:blipFill>
      <xdr:spPr>
        <a:xfrm>
          <a:off x="0" y="0"/>
          <a:ext cx="3876675" cy="1076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1257300</xdr:colOff>
      <xdr:row>0</xdr:row>
      <xdr:rowOff>1066800</xdr:rowOff>
    </xdr:to>
    <xdr:pic>
      <xdr:nvPicPr>
        <xdr:cNvPr id="1" name="2 Imagen"/>
        <xdr:cNvPicPr preferRelativeResize="1">
          <a:picLocks noChangeAspect="1"/>
        </xdr:cNvPicPr>
      </xdr:nvPicPr>
      <xdr:blipFill>
        <a:blip r:embed="rId1"/>
        <a:stretch>
          <a:fillRect/>
        </a:stretch>
      </xdr:blipFill>
      <xdr:spPr>
        <a:xfrm>
          <a:off x="0" y="0"/>
          <a:ext cx="3886200" cy="1066800"/>
        </a:xfrm>
        <a:prstGeom prst="rect">
          <a:avLst/>
        </a:prstGeom>
        <a:noFill/>
        <a:ln w="9525" cmpd="sng">
          <a:noFill/>
        </a:ln>
      </xdr:spPr>
    </xdr:pic>
    <xdr:clientData/>
  </xdr:twoCellAnchor>
  <xdr:twoCellAnchor editAs="oneCell">
    <xdr:from>
      <xdr:col>0</xdr:col>
      <xdr:colOff>0</xdr:colOff>
      <xdr:row>0</xdr:row>
      <xdr:rowOff>0</xdr:rowOff>
    </xdr:from>
    <xdr:to>
      <xdr:col>2</xdr:col>
      <xdr:colOff>1257300</xdr:colOff>
      <xdr:row>0</xdr:row>
      <xdr:rowOff>1076325</xdr:rowOff>
    </xdr:to>
    <xdr:pic>
      <xdr:nvPicPr>
        <xdr:cNvPr id="2" name="2 Imagen"/>
        <xdr:cNvPicPr preferRelativeResize="1">
          <a:picLocks noChangeAspect="1"/>
        </xdr:cNvPicPr>
      </xdr:nvPicPr>
      <xdr:blipFill>
        <a:blip r:embed="rId1"/>
        <a:stretch>
          <a:fillRect/>
        </a:stretch>
      </xdr:blipFill>
      <xdr:spPr>
        <a:xfrm>
          <a:off x="0" y="0"/>
          <a:ext cx="3886200" cy="1076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1</xdr:row>
      <xdr:rowOff>9525</xdr:rowOff>
    </xdr:to>
    <xdr:pic>
      <xdr:nvPicPr>
        <xdr:cNvPr id="1" name="2 Imagen"/>
        <xdr:cNvPicPr preferRelativeResize="1">
          <a:picLocks noChangeAspect="1"/>
        </xdr:cNvPicPr>
      </xdr:nvPicPr>
      <xdr:blipFill>
        <a:blip r:embed="rId1"/>
        <a:stretch>
          <a:fillRect/>
        </a:stretch>
      </xdr:blipFill>
      <xdr:spPr>
        <a:xfrm>
          <a:off x="0" y="0"/>
          <a:ext cx="3867150" cy="1076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161925</xdr:colOff>
      <xdr:row>0</xdr:row>
      <xdr:rowOff>1000125</xdr:rowOff>
    </xdr:to>
    <xdr:pic>
      <xdr:nvPicPr>
        <xdr:cNvPr id="1" name="3 Imagen"/>
        <xdr:cNvPicPr preferRelativeResize="1">
          <a:picLocks noChangeAspect="1"/>
        </xdr:cNvPicPr>
      </xdr:nvPicPr>
      <xdr:blipFill>
        <a:blip r:embed="rId1"/>
        <a:stretch>
          <a:fillRect/>
        </a:stretch>
      </xdr:blipFill>
      <xdr:spPr>
        <a:xfrm>
          <a:off x="0" y="0"/>
          <a:ext cx="38862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466725</xdr:colOff>
      <xdr:row>4</xdr:row>
      <xdr:rowOff>38100</xdr:rowOff>
    </xdr:to>
    <xdr:pic>
      <xdr:nvPicPr>
        <xdr:cNvPr id="1" name="2 Imagen"/>
        <xdr:cNvPicPr preferRelativeResize="1">
          <a:picLocks noChangeAspect="1"/>
        </xdr:cNvPicPr>
      </xdr:nvPicPr>
      <xdr:blipFill>
        <a:blip r:embed="rId1"/>
        <a:stretch>
          <a:fillRect/>
        </a:stretch>
      </xdr:blipFill>
      <xdr:spPr>
        <a:xfrm>
          <a:off x="0" y="0"/>
          <a:ext cx="386715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323850</xdr:colOff>
      <xdr:row>1</xdr:row>
      <xdr:rowOff>0</xdr:rowOff>
    </xdr:to>
    <xdr:pic>
      <xdr:nvPicPr>
        <xdr:cNvPr id="1" name="2 Imagen"/>
        <xdr:cNvPicPr preferRelativeResize="1">
          <a:picLocks noChangeAspect="1"/>
        </xdr:cNvPicPr>
      </xdr:nvPicPr>
      <xdr:blipFill>
        <a:blip r:embed="rId1"/>
        <a:stretch>
          <a:fillRect/>
        </a:stretch>
      </xdr:blipFill>
      <xdr:spPr>
        <a:xfrm>
          <a:off x="0" y="0"/>
          <a:ext cx="401002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1</xdr:row>
      <xdr:rowOff>0</xdr:rowOff>
    </xdr:to>
    <xdr:pic>
      <xdr:nvPicPr>
        <xdr:cNvPr id="1" name="2 Imagen"/>
        <xdr:cNvPicPr preferRelativeResize="1">
          <a:picLocks noChangeAspect="1"/>
        </xdr:cNvPicPr>
      </xdr:nvPicPr>
      <xdr:blipFill>
        <a:blip r:embed="rId1"/>
        <a:stretch>
          <a:fillRect/>
        </a:stretch>
      </xdr:blipFill>
      <xdr:spPr>
        <a:xfrm>
          <a:off x="0" y="0"/>
          <a:ext cx="3810000" cy="1228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457200</xdr:colOff>
      <xdr:row>0</xdr:row>
      <xdr:rowOff>1285875</xdr:rowOff>
    </xdr:to>
    <xdr:pic>
      <xdr:nvPicPr>
        <xdr:cNvPr id="1" name="2 Imagen"/>
        <xdr:cNvPicPr preferRelativeResize="1">
          <a:picLocks noChangeAspect="1"/>
        </xdr:cNvPicPr>
      </xdr:nvPicPr>
      <xdr:blipFill>
        <a:blip r:embed="rId1"/>
        <a:stretch>
          <a:fillRect/>
        </a:stretch>
      </xdr:blipFill>
      <xdr:spPr>
        <a:xfrm>
          <a:off x="0" y="0"/>
          <a:ext cx="3686175" cy="1285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295275</xdr:colOff>
      <xdr:row>0</xdr:row>
      <xdr:rowOff>1076325</xdr:rowOff>
    </xdr:to>
    <xdr:pic>
      <xdr:nvPicPr>
        <xdr:cNvPr id="1" name="2 Imagen"/>
        <xdr:cNvPicPr preferRelativeResize="1">
          <a:picLocks noChangeAspect="1"/>
        </xdr:cNvPicPr>
      </xdr:nvPicPr>
      <xdr:blipFill>
        <a:blip r:embed="rId1"/>
        <a:stretch>
          <a:fillRect/>
        </a:stretch>
      </xdr:blipFill>
      <xdr:spPr>
        <a:xfrm>
          <a:off x="0" y="0"/>
          <a:ext cx="3886200" cy="1076325"/>
        </a:xfrm>
        <a:prstGeom prst="rect">
          <a:avLst/>
        </a:prstGeom>
        <a:noFill/>
        <a:ln w="9525" cmpd="sng">
          <a:noFill/>
        </a:ln>
      </xdr:spPr>
    </xdr:pic>
    <xdr:clientData/>
  </xdr:twoCellAnchor>
  <xdr:twoCellAnchor editAs="oneCell">
    <xdr:from>
      <xdr:col>0</xdr:col>
      <xdr:colOff>0</xdr:colOff>
      <xdr:row>0</xdr:row>
      <xdr:rowOff>0</xdr:rowOff>
    </xdr:from>
    <xdr:to>
      <xdr:col>3</xdr:col>
      <xdr:colOff>295275</xdr:colOff>
      <xdr:row>0</xdr:row>
      <xdr:rowOff>1076325</xdr:rowOff>
    </xdr:to>
    <xdr:pic>
      <xdr:nvPicPr>
        <xdr:cNvPr id="2" name="2 Imagen"/>
        <xdr:cNvPicPr preferRelativeResize="1">
          <a:picLocks noChangeAspect="1"/>
        </xdr:cNvPicPr>
      </xdr:nvPicPr>
      <xdr:blipFill>
        <a:blip r:embed="rId1"/>
        <a:stretch>
          <a:fillRect/>
        </a:stretch>
      </xdr:blipFill>
      <xdr:spPr>
        <a:xfrm>
          <a:off x="0" y="0"/>
          <a:ext cx="3886200" cy="1076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0</xdr:row>
      <xdr:rowOff>1066800</xdr:rowOff>
    </xdr:to>
    <xdr:pic>
      <xdr:nvPicPr>
        <xdr:cNvPr id="1" name="2 Imagen"/>
        <xdr:cNvPicPr preferRelativeResize="1">
          <a:picLocks noChangeAspect="1"/>
        </xdr:cNvPicPr>
      </xdr:nvPicPr>
      <xdr:blipFill>
        <a:blip r:embed="rId1"/>
        <a:stretch>
          <a:fillRect/>
        </a:stretch>
      </xdr:blipFill>
      <xdr:spPr>
        <a:xfrm>
          <a:off x="0" y="0"/>
          <a:ext cx="3886200" cy="1066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781050</xdr:colOff>
      <xdr:row>0</xdr:row>
      <xdr:rowOff>1085850</xdr:rowOff>
    </xdr:to>
    <xdr:pic>
      <xdr:nvPicPr>
        <xdr:cNvPr id="1" name="2 Imagen"/>
        <xdr:cNvPicPr preferRelativeResize="1">
          <a:picLocks noChangeAspect="1"/>
        </xdr:cNvPicPr>
      </xdr:nvPicPr>
      <xdr:blipFill>
        <a:blip r:embed="rId1"/>
        <a:stretch>
          <a:fillRect/>
        </a:stretch>
      </xdr:blipFill>
      <xdr:spPr>
        <a:xfrm>
          <a:off x="0" y="0"/>
          <a:ext cx="3886200" cy="1085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1</xdr:row>
      <xdr:rowOff>0</xdr:rowOff>
    </xdr:to>
    <xdr:pic>
      <xdr:nvPicPr>
        <xdr:cNvPr id="1" name="2 Imagen"/>
        <xdr:cNvPicPr preferRelativeResize="1">
          <a:picLocks noChangeAspect="1"/>
        </xdr:cNvPicPr>
      </xdr:nvPicPr>
      <xdr:blipFill>
        <a:blip r:embed="rId1"/>
        <a:stretch>
          <a:fillRect/>
        </a:stretch>
      </xdr:blipFill>
      <xdr:spPr>
        <a:xfrm>
          <a:off x="0" y="0"/>
          <a:ext cx="388620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0:I30"/>
  <sheetViews>
    <sheetView tabSelected="1" zoomScalePageLayoutView="0" workbookViewId="0" topLeftCell="A10">
      <selection activeCell="B30" sqref="B30:I30"/>
    </sheetView>
  </sheetViews>
  <sheetFormatPr defaultColWidth="11.421875" defaultRowHeight="15"/>
  <cols>
    <col min="1" max="1" width="11.421875" style="23" customWidth="1"/>
    <col min="2" max="2" width="16.140625" style="23" customWidth="1"/>
    <col min="3" max="3" width="16.421875" style="23" customWidth="1"/>
    <col min="4" max="4" width="16.7109375" style="23" customWidth="1"/>
    <col min="5" max="5" width="18.57421875" style="23" customWidth="1"/>
    <col min="6" max="6" width="17.57421875" style="23" customWidth="1"/>
    <col min="7" max="8" width="16.28125" style="23" customWidth="1"/>
    <col min="9" max="9" width="23.00390625" style="23" customWidth="1"/>
    <col min="10" max="16384" width="11.421875" style="23" customWidth="1"/>
  </cols>
  <sheetData>
    <row r="2" ht="15"/>
    <row r="3" ht="15"/>
    <row r="4" ht="15"/>
    <row r="5" ht="15"/>
    <row r="6" ht="15"/>
    <row r="7" ht="15"/>
    <row r="8" ht="15"/>
    <row r="9" ht="15"/>
    <row r="10" spans="2:9" ht="22.5">
      <c r="B10" s="308" t="s">
        <v>152</v>
      </c>
      <c r="C10" s="308"/>
      <c r="D10" s="308"/>
      <c r="E10" s="308"/>
      <c r="F10" s="308"/>
      <c r="G10" s="308"/>
      <c r="H10" s="308"/>
      <c r="I10" s="308"/>
    </row>
    <row r="12" spans="2:9" ht="15">
      <c r="B12" s="310" t="s">
        <v>124</v>
      </c>
      <c r="C12" s="310"/>
      <c r="D12" s="310"/>
      <c r="E12" s="310"/>
      <c r="F12" s="310"/>
      <c r="G12" s="310"/>
      <c r="H12" s="310"/>
      <c r="I12" s="310"/>
    </row>
    <row r="13" spans="2:9" ht="15">
      <c r="B13" s="310"/>
      <c r="C13" s="310"/>
      <c r="D13" s="310"/>
      <c r="E13" s="310"/>
      <c r="F13" s="310"/>
      <c r="G13" s="310"/>
      <c r="H13" s="310"/>
      <c r="I13" s="310"/>
    </row>
    <row r="14" spans="2:9" ht="9" customHeight="1">
      <c r="B14" s="296"/>
      <c r="C14" s="296"/>
      <c r="D14" s="296"/>
      <c r="E14" s="296"/>
      <c r="F14" s="296"/>
      <c r="G14" s="296"/>
      <c r="H14" s="296"/>
      <c r="I14" s="296"/>
    </row>
    <row r="15" spans="2:9" ht="8.25" customHeight="1" thickBot="1">
      <c r="B15" s="24"/>
      <c r="C15" s="24"/>
      <c r="D15" s="24"/>
      <c r="E15" s="24"/>
      <c r="F15" s="24"/>
      <c r="G15" s="24"/>
      <c r="H15" s="24"/>
      <c r="I15" s="24"/>
    </row>
    <row r="16" spans="2:9" s="273" customFormat="1" ht="15" customHeight="1">
      <c r="B16" s="317" t="s">
        <v>290</v>
      </c>
      <c r="C16" s="318"/>
      <c r="D16" s="318"/>
      <c r="E16" s="318"/>
      <c r="F16" s="318"/>
      <c r="G16" s="318"/>
      <c r="H16" s="318"/>
      <c r="I16" s="319"/>
    </row>
    <row r="17" spans="2:9" ht="15">
      <c r="B17" s="311" t="s">
        <v>235</v>
      </c>
      <c r="C17" s="312"/>
      <c r="D17" s="312"/>
      <c r="E17" s="312"/>
      <c r="F17" s="312"/>
      <c r="G17" s="312"/>
      <c r="H17" s="312"/>
      <c r="I17" s="313"/>
    </row>
    <row r="18" spans="2:9" ht="15">
      <c r="B18" s="311" t="s">
        <v>236</v>
      </c>
      <c r="C18" s="312"/>
      <c r="D18" s="312"/>
      <c r="E18" s="312"/>
      <c r="F18" s="312"/>
      <c r="G18" s="312"/>
      <c r="H18" s="312"/>
      <c r="I18" s="313"/>
    </row>
    <row r="19" spans="2:9" ht="15">
      <c r="B19" s="311" t="s">
        <v>237</v>
      </c>
      <c r="C19" s="312"/>
      <c r="D19" s="312"/>
      <c r="E19" s="312"/>
      <c r="F19" s="312"/>
      <c r="G19" s="312"/>
      <c r="H19" s="312"/>
      <c r="I19" s="313"/>
    </row>
    <row r="20" spans="2:9" ht="15">
      <c r="B20" s="311" t="s">
        <v>238</v>
      </c>
      <c r="C20" s="312"/>
      <c r="D20" s="312"/>
      <c r="E20" s="312"/>
      <c r="F20" s="312"/>
      <c r="G20" s="312"/>
      <c r="H20" s="312"/>
      <c r="I20" s="313"/>
    </row>
    <row r="21" spans="2:9" ht="15">
      <c r="B21" s="311" t="s">
        <v>239</v>
      </c>
      <c r="C21" s="312"/>
      <c r="D21" s="312"/>
      <c r="E21" s="312"/>
      <c r="F21" s="312"/>
      <c r="G21" s="312"/>
      <c r="H21" s="312"/>
      <c r="I21" s="313"/>
    </row>
    <row r="22" spans="2:9" ht="15">
      <c r="B22" s="311" t="s">
        <v>240</v>
      </c>
      <c r="C22" s="312"/>
      <c r="D22" s="312"/>
      <c r="E22" s="312"/>
      <c r="F22" s="312"/>
      <c r="G22" s="312"/>
      <c r="H22" s="312"/>
      <c r="I22" s="313"/>
    </row>
    <row r="23" spans="2:9" ht="15">
      <c r="B23" s="311" t="s">
        <v>241</v>
      </c>
      <c r="C23" s="312"/>
      <c r="D23" s="312"/>
      <c r="E23" s="312"/>
      <c r="F23" s="312"/>
      <c r="G23" s="312"/>
      <c r="H23" s="312"/>
      <c r="I23" s="313"/>
    </row>
    <row r="24" spans="2:9" ht="15">
      <c r="B24" s="311" t="s">
        <v>242</v>
      </c>
      <c r="C24" s="312"/>
      <c r="D24" s="312"/>
      <c r="E24" s="312"/>
      <c r="F24" s="312"/>
      <c r="G24" s="312"/>
      <c r="H24" s="312"/>
      <c r="I24" s="313"/>
    </row>
    <row r="25" spans="1:9" ht="15">
      <c r="A25" s="273"/>
      <c r="B25" s="311" t="s">
        <v>270</v>
      </c>
      <c r="C25" s="312"/>
      <c r="D25" s="312"/>
      <c r="E25" s="312"/>
      <c r="F25" s="312"/>
      <c r="G25" s="312"/>
      <c r="H25" s="312"/>
      <c r="I25" s="313"/>
    </row>
    <row r="26" spans="1:9" ht="15">
      <c r="A26" s="273"/>
      <c r="B26" s="311" t="s">
        <v>243</v>
      </c>
      <c r="C26" s="312"/>
      <c r="D26" s="312"/>
      <c r="E26" s="312"/>
      <c r="F26" s="312"/>
      <c r="G26" s="312"/>
      <c r="H26" s="312"/>
      <c r="I26" s="313"/>
    </row>
    <row r="27" spans="2:9" ht="15" customHeight="1">
      <c r="B27" s="311" t="s">
        <v>244</v>
      </c>
      <c r="C27" s="312"/>
      <c r="D27" s="312"/>
      <c r="E27" s="312"/>
      <c r="F27" s="312"/>
      <c r="G27" s="312"/>
      <c r="H27" s="312"/>
      <c r="I27" s="313"/>
    </row>
    <row r="28" spans="2:9" ht="15" customHeight="1">
      <c r="B28" s="311" t="s">
        <v>245</v>
      </c>
      <c r="C28" s="312"/>
      <c r="D28" s="312"/>
      <c r="E28" s="312"/>
      <c r="F28" s="312"/>
      <c r="G28" s="312"/>
      <c r="H28" s="312"/>
      <c r="I28" s="313"/>
    </row>
    <row r="29" spans="2:9" ht="15" customHeight="1" thickBot="1">
      <c r="B29" s="314" t="s">
        <v>246</v>
      </c>
      <c r="C29" s="315"/>
      <c r="D29" s="315"/>
      <c r="E29" s="315"/>
      <c r="F29" s="315"/>
      <c r="G29" s="315"/>
      <c r="H29" s="315"/>
      <c r="I29" s="316"/>
    </row>
    <row r="30" spans="2:9" ht="19.5" customHeight="1">
      <c r="B30" s="309" t="s">
        <v>295</v>
      </c>
      <c r="C30" s="309"/>
      <c r="D30" s="309"/>
      <c r="E30" s="309"/>
      <c r="F30" s="309"/>
      <c r="G30" s="309"/>
      <c r="H30" s="309"/>
      <c r="I30" s="309"/>
    </row>
  </sheetData>
  <sheetProtection/>
  <mergeCells count="17">
    <mergeCell ref="B16:I16"/>
    <mergeCell ref="B26:I26"/>
    <mergeCell ref="B22:I22"/>
    <mergeCell ref="B23:I23"/>
    <mergeCell ref="B24:I24"/>
    <mergeCell ref="B28:I28"/>
    <mergeCell ref="B25:I25"/>
    <mergeCell ref="B10:I10"/>
    <mergeCell ref="B30:I30"/>
    <mergeCell ref="B12:I13"/>
    <mergeCell ref="B27:I27"/>
    <mergeCell ref="B17:I17"/>
    <mergeCell ref="B18:I18"/>
    <mergeCell ref="B19:I19"/>
    <mergeCell ref="B20:I20"/>
    <mergeCell ref="B21:I21"/>
    <mergeCell ref="B29:I29"/>
  </mergeCells>
  <hyperlinks>
    <hyperlink ref="B27" location="'Cuadros 1'!A1" display=" Cuadro 1. Superficie total de uso del suelo, según uso "/>
    <hyperlink ref="B17" location="'Cuadro 2'!A1" display="Cuadro 2. Área sembrada, área cosechada y producción de los principales cultivos "/>
    <hyperlink ref="B18" location="'Cuadro 3 '!A1" display="Cuadro 3. Área sembrada, área cosechada y producción, según cutivo transitorio"/>
    <hyperlink ref="B19" location="'Cuadro 4'!A1" display="Cuadro 4. Área sembrada, área cosechada y producción de la canaste de otras hortalizas"/>
    <hyperlink ref="B20" location="'Cuadro 5'!A1" display="Cuadro 5. Área plantada, área en edad productiva, producción y rendimiento, según cultivo permanente"/>
    <hyperlink ref="B21" location="'Cuadro 6'!A1" display="Cuadro 6. Cantidad total de árboles, en edad productiva y producción de frutales dispersos."/>
    <hyperlink ref="B22" location="'Cuadro 7'!A1" display="Cuadro 7. Total inventario ganado vac}uno, según departamento"/>
    <hyperlink ref="B23" location="'Cuadro 8.'!A1" display="Cuadro 8. Total inventario ganado vacuno según rangos de edad y sexo."/>
    <hyperlink ref="B24" location="'Cuadro 9.'!A1" display="Cuadro 9. Producción de leche el día anterior a la entrevista, por destino"/>
    <hyperlink ref="B26" location="'Cuadro 10'!A1" display="Cuadro 10. Precio promedio de leche según comprador."/>
    <hyperlink ref="B27:I27" location="Vacunos_edad!A1" display="Cuadro 10."/>
    <hyperlink ref="B17:I17" location="'Resumen Cultivo_'!A1" display="Cuadro1. "/>
    <hyperlink ref="B18:I18" location="Agroindustriales!A1" display="Cuadro 2. "/>
    <hyperlink ref="B19:I19" location="'Tubérculos y plátano'!A1" display="Cuadro 4. Área sembrada/área plantada, área cosechada/área en edad productiva y producción según tubérculos y plátano. 26 departamentos "/>
    <hyperlink ref="B20:I20" location="Cereales!A1" display="Cuadro 4. "/>
    <hyperlink ref="B21:I21" location="Hortalizas!A1" display="Cuadro 5. "/>
    <hyperlink ref="B22:I22" location="'Frutales '!A1" display="Cuadro 6. "/>
    <hyperlink ref="B23:I23" location="Canastas!A1" display="Cuadro 7. "/>
    <hyperlink ref="B24:I24" location="'frutales dispersos'!A1" display="Cuadro 8. "/>
    <hyperlink ref="B26:I26" location="'Ganado vacuno'!A1" display="Cuadro 9."/>
    <hyperlink ref="B28" location="Produ_leche_!A1" display="Cuadro 10. "/>
    <hyperlink ref="B29:I29" location="'Otras especies'!A1" display="Cuadro 12."/>
    <hyperlink ref="B16:I16" location="'Área cultivada'!A1" display="Cuadro 1. Área cultivada"/>
    <hyperlink ref="B25:I25" location="'Superficie de uso suelo '!A1" display="Cuadro 14. Superficie de uso del suelo el día de la entrevista, según uso"/>
  </hyperlinks>
  <printOp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J26"/>
  <sheetViews>
    <sheetView zoomScale="80" zoomScaleNormal="80" zoomScalePageLayoutView="0" workbookViewId="0" topLeftCell="A22">
      <selection activeCell="I7" sqref="I7"/>
    </sheetView>
  </sheetViews>
  <sheetFormatPr defaultColWidth="11.421875" defaultRowHeight="15"/>
  <cols>
    <col min="1" max="1" width="26.28125" style="41" customWidth="1"/>
    <col min="2" max="2" width="18.28125" style="100" customWidth="1"/>
    <col min="3" max="3" width="14.8515625" style="100" customWidth="1"/>
    <col min="4" max="4" width="17.28125" style="100" customWidth="1"/>
    <col min="5" max="5" width="14.00390625" style="100" customWidth="1"/>
    <col min="6" max="6" width="17.00390625" style="100" customWidth="1"/>
    <col min="7" max="7" width="15.00390625" style="100" customWidth="1"/>
    <col min="8" max="10" width="15.7109375" style="100" customWidth="1"/>
    <col min="11" max="16384" width="11.421875" style="41" customWidth="1"/>
  </cols>
  <sheetData>
    <row r="1" ht="88.5" customHeight="1">
      <c r="A1" s="195"/>
    </row>
    <row r="2" ht="15" customHeight="1">
      <c r="A2" s="101" t="s">
        <v>230</v>
      </c>
    </row>
    <row r="3" ht="15" customHeight="1">
      <c r="A3" s="101" t="s">
        <v>131</v>
      </c>
    </row>
    <row r="4" spans="1:5" ht="15" customHeight="1">
      <c r="A4" s="101">
        <v>2016</v>
      </c>
      <c r="C4" s="111"/>
      <c r="E4" s="111"/>
    </row>
    <row r="5" spans="1:7" ht="49.5" customHeight="1">
      <c r="A5" s="286" t="s">
        <v>190</v>
      </c>
      <c r="B5" s="235" t="s">
        <v>125</v>
      </c>
      <c r="C5" s="232" t="s">
        <v>173</v>
      </c>
      <c r="D5" s="235" t="s">
        <v>90</v>
      </c>
      <c r="E5" s="232" t="s">
        <v>173</v>
      </c>
      <c r="F5" s="235" t="s">
        <v>269</v>
      </c>
      <c r="G5" s="232" t="s">
        <v>173</v>
      </c>
    </row>
    <row r="6" spans="1:10" s="42" customFormat="1" ht="15" customHeight="1">
      <c r="A6" s="196" t="s">
        <v>143</v>
      </c>
      <c r="B6" s="165">
        <f aca="true" t="shared" si="0" ref="B6:G6">+SUM(B7:B24)</f>
        <v>21891014.281776205</v>
      </c>
      <c r="C6" s="197">
        <f t="shared" si="0"/>
        <v>99.99999999999999</v>
      </c>
      <c r="D6" s="165">
        <f t="shared" si="0"/>
        <v>16086541.331815457</v>
      </c>
      <c r="E6" s="197">
        <f t="shared" si="0"/>
        <v>99.99999999999999</v>
      </c>
      <c r="F6" s="165">
        <f t="shared" si="0"/>
        <v>209259.71385209574</v>
      </c>
      <c r="G6" s="197">
        <f t="shared" si="0"/>
        <v>99.99999999999997</v>
      </c>
      <c r="H6" s="112"/>
      <c r="I6" s="112"/>
      <c r="J6" s="112"/>
    </row>
    <row r="7" spans="1:8" ht="16.5">
      <c r="A7" s="104" t="s">
        <v>54</v>
      </c>
      <c r="B7" s="105">
        <v>10530302.62422693</v>
      </c>
      <c r="C7" s="106">
        <f>+B7/$B$6*100</f>
        <v>48.10331074057714</v>
      </c>
      <c r="D7" s="105">
        <v>7772474.614534858</v>
      </c>
      <c r="E7" s="106">
        <f>+D7/$D$6*100</f>
        <v>48.3166297478918</v>
      </c>
      <c r="F7" s="256">
        <v>76913.83259174395</v>
      </c>
      <c r="G7" s="164">
        <f>+F7/$F$6*100</f>
        <v>36.75520298479738</v>
      </c>
      <c r="H7" s="112"/>
    </row>
    <row r="8" spans="1:8" ht="16.5">
      <c r="A8" s="104" t="s">
        <v>55</v>
      </c>
      <c r="B8" s="105">
        <v>2044726.1504751462</v>
      </c>
      <c r="C8" s="106">
        <f aca="true" t="shared" si="1" ref="C8:C24">+B8/$B$6*100</f>
        <v>9.34048155172662</v>
      </c>
      <c r="D8" s="105">
        <v>1553866.205384645</v>
      </c>
      <c r="E8" s="106">
        <f aca="true" t="shared" si="2" ref="E8:E24">+D8/$D$6*100</f>
        <v>9.659417604649777</v>
      </c>
      <c r="F8" s="256">
        <v>38198.69984254126</v>
      </c>
      <c r="G8" s="198">
        <f aca="true" t="shared" si="3" ref="G8:G24">+F8/$F$6*100</f>
        <v>18.254206287188183</v>
      </c>
      <c r="H8" s="112"/>
    </row>
    <row r="9" spans="1:10" ht="16.5">
      <c r="A9" s="104" t="s">
        <v>59</v>
      </c>
      <c r="B9" s="105">
        <v>1384782.1574928025</v>
      </c>
      <c r="C9" s="106">
        <f t="shared" si="1"/>
        <v>6.3258017178564625</v>
      </c>
      <c r="D9" s="105">
        <v>1079992.5377585166</v>
      </c>
      <c r="E9" s="106">
        <f t="shared" si="2"/>
        <v>6.713640399646015</v>
      </c>
      <c r="F9" s="256">
        <v>14185.712932920182</v>
      </c>
      <c r="G9" s="198">
        <f t="shared" si="3"/>
        <v>6.77899853334723</v>
      </c>
      <c r="H9" s="112"/>
      <c r="I9" s="102"/>
      <c r="J9" s="102"/>
    </row>
    <row r="10" spans="1:10" ht="16.5">
      <c r="A10" s="104" t="s">
        <v>58</v>
      </c>
      <c r="B10" s="105">
        <v>1166088.541657429</v>
      </c>
      <c r="C10" s="106">
        <f t="shared" si="1"/>
        <v>5.326790831378574</v>
      </c>
      <c r="D10" s="105">
        <v>663866.979752409</v>
      </c>
      <c r="E10" s="106">
        <f t="shared" si="2"/>
        <v>4.126847195173234</v>
      </c>
      <c r="F10" s="256">
        <v>12452.10033147198</v>
      </c>
      <c r="G10" s="198">
        <f t="shared" si="3"/>
        <v>5.9505482934345855</v>
      </c>
      <c r="H10" s="112"/>
      <c r="I10" s="102"/>
      <c r="J10" s="102"/>
    </row>
    <row r="11" spans="1:10" ht="16.5">
      <c r="A11" s="104" t="s">
        <v>64</v>
      </c>
      <c r="B11" s="105">
        <v>1411707.9819533797</v>
      </c>
      <c r="C11" s="106">
        <f t="shared" si="1"/>
        <v>6.448801155497834</v>
      </c>
      <c r="D11" s="105">
        <v>1072643.584746776</v>
      </c>
      <c r="E11" s="106">
        <f t="shared" si="2"/>
        <v>6.667956539702757</v>
      </c>
      <c r="F11" s="256">
        <v>26308.592568781904</v>
      </c>
      <c r="G11" s="198">
        <f t="shared" si="3"/>
        <v>12.57222046445918</v>
      </c>
      <c r="H11" s="112"/>
      <c r="I11" s="102"/>
      <c r="J11" s="102"/>
    </row>
    <row r="12" spans="1:10" ht="16.5">
      <c r="A12" s="104" t="s">
        <v>62</v>
      </c>
      <c r="B12" s="105">
        <v>1464007.6826850486</v>
      </c>
      <c r="C12" s="106">
        <f t="shared" si="1"/>
        <v>6.687710600526186</v>
      </c>
      <c r="D12" s="105">
        <v>1186994.3369513762</v>
      </c>
      <c r="E12" s="106">
        <f t="shared" si="2"/>
        <v>7.378803886226158</v>
      </c>
      <c r="F12" s="256">
        <v>6821.369020672275</v>
      </c>
      <c r="G12" s="198">
        <f t="shared" si="3"/>
        <v>3.2597621850394014</v>
      </c>
      <c r="H12" s="112"/>
      <c r="I12" s="102"/>
      <c r="J12" s="102"/>
    </row>
    <row r="13" spans="1:10" ht="16.5">
      <c r="A13" s="104" t="s">
        <v>57</v>
      </c>
      <c r="B13" s="105">
        <v>1264585.8924619432</v>
      </c>
      <c r="C13" s="106">
        <f t="shared" si="1"/>
        <v>5.776735039247056</v>
      </c>
      <c r="D13" s="105">
        <v>960743.8212046013</v>
      </c>
      <c r="E13" s="106">
        <f t="shared" si="2"/>
        <v>5.972345461882924</v>
      </c>
      <c r="F13" s="256">
        <v>8764.367202247362</v>
      </c>
      <c r="G13" s="198">
        <f t="shared" si="3"/>
        <v>4.188272573306678</v>
      </c>
      <c r="H13" s="112"/>
      <c r="I13" s="102"/>
      <c r="J13" s="102"/>
    </row>
    <row r="14" spans="1:10" ht="16.5">
      <c r="A14" s="104" t="s">
        <v>65</v>
      </c>
      <c r="B14" s="105">
        <v>1050443.2556004925</v>
      </c>
      <c r="C14" s="106">
        <f t="shared" si="1"/>
        <v>4.798513408649885</v>
      </c>
      <c r="D14" s="105">
        <v>795092.3574266597</v>
      </c>
      <c r="E14" s="106">
        <f t="shared" si="2"/>
        <v>4.942593569533502</v>
      </c>
      <c r="F14" s="256">
        <v>16495.147966196786</v>
      </c>
      <c r="G14" s="198">
        <f t="shared" si="3"/>
        <v>7.882619957062312</v>
      </c>
      <c r="H14" s="112"/>
      <c r="I14" s="102"/>
      <c r="J14" s="102"/>
    </row>
    <row r="15" spans="1:10" ht="16.5">
      <c r="A15" s="104" t="s">
        <v>66</v>
      </c>
      <c r="B15" s="105">
        <v>463441.44854950835</v>
      </c>
      <c r="C15" s="106">
        <f t="shared" si="1"/>
        <v>2.1170396336332087</v>
      </c>
      <c r="D15" s="105">
        <v>297991.7167313036</v>
      </c>
      <c r="E15" s="106">
        <f t="shared" si="2"/>
        <v>1.8524287513683562</v>
      </c>
      <c r="F15" s="256">
        <v>2518.3760109984037</v>
      </c>
      <c r="G15" s="198">
        <f t="shared" si="3"/>
        <v>1.2034691076651216</v>
      </c>
      <c r="H15" s="112"/>
      <c r="I15" s="102"/>
      <c r="J15" s="102"/>
    </row>
    <row r="16" spans="1:10" ht="16.5">
      <c r="A16" s="104" t="s">
        <v>74</v>
      </c>
      <c r="B16" s="105">
        <v>345882.2374042737</v>
      </c>
      <c r="C16" s="106">
        <f t="shared" si="1"/>
        <v>1.580019239639404</v>
      </c>
      <c r="D16" s="105">
        <v>250324.62722377587</v>
      </c>
      <c r="E16" s="106">
        <f t="shared" si="2"/>
        <v>1.5561121689265278</v>
      </c>
      <c r="F16" s="256">
        <v>4285.913582326379</v>
      </c>
      <c r="G16" s="198">
        <f t="shared" si="3"/>
        <v>2.0481312448681126</v>
      </c>
      <c r="H16" s="112"/>
      <c r="I16" s="102"/>
      <c r="J16" s="102"/>
    </row>
    <row r="17" spans="1:10" ht="16.5">
      <c r="A17" s="104" t="s">
        <v>67</v>
      </c>
      <c r="B17" s="105">
        <v>275321.8523754837</v>
      </c>
      <c r="C17" s="106">
        <f t="shared" si="1"/>
        <v>1.2576934482413782</v>
      </c>
      <c r="D17" s="105">
        <v>136256.8426608027</v>
      </c>
      <c r="E17" s="106">
        <f t="shared" si="2"/>
        <v>0.8470238558447502</v>
      </c>
      <c r="F17" s="256">
        <v>226.6322096331498</v>
      </c>
      <c r="G17" s="198">
        <f t="shared" si="3"/>
        <v>0.10830188260380251</v>
      </c>
      <c r="H17" s="112"/>
      <c r="I17" s="102"/>
      <c r="J17" s="102"/>
    </row>
    <row r="18" spans="1:10" ht="16.5">
      <c r="A18" s="104" t="s">
        <v>68</v>
      </c>
      <c r="B18" s="105">
        <v>111210.39228764531</v>
      </c>
      <c r="C18" s="106">
        <f t="shared" si="1"/>
        <v>0.5080184538558616</v>
      </c>
      <c r="D18" s="105">
        <v>79468.06661765563</v>
      </c>
      <c r="E18" s="106">
        <f t="shared" si="2"/>
        <v>0.4940034341657158</v>
      </c>
      <c r="F18" s="256">
        <v>1142.3407764458075</v>
      </c>
      <c r="G18" s="198">
        <f t="shared" si="3"/>
        <v>0.5458961762956491</v>
      </c>
      <c r="H18" s="112"/>
      <c r="I18" s="102"/>
      <c r="J18" s="102"/>
    </row>
    <row r="19" spans="1:10" ht="16.5">
      <c r="A19" s="104" t="s">
        <v>69</v>
      </c>
      <c r="B19" s="105">
        <v>119247.01712341708</v>
      </c>
      <c r="C19" s="106">
        <f t="shared" si="1"/>
        <v>0.5447304340881438</v>
      </c>
      <c r="D19" s="105">
        <v>75053.04462568217</v>
      </c>
      <c r="E19" s="106">
        <f t="shared" si="2"/>
        <v>0.46655799452207053</v>
      </c>
      <c r="F19" s="256">
        <v>210.23965416379008</v>
      </c>
      <c r="G19" s="198">
        <f t="shared" si="3"/>
        <v>0.100468289043149</v>
      </c>
      <c r="H19" s="112"/>
      <c r="I19" s="102"/>
      <c r="J19" s="102"/>
    </row>
    <row r="20" spans="1:10" ht="16.5">
      <c r="A20" s="104" t="s">
        <v>70</v>
      </c>
      <c r="B20" s="105">
        <v>115833.70613715643</v>
      </c>
      <c r="C20" s="106">
        <f t="shared" si="1"/>
        <v>0.5291381415505516</v>
      </c>
      <c r="D20" s="105">
        <v>68774.52309582621</v>
      </c>
      <c r="E20" s="106">
        <f t="shared" si="2"/>
        <v>0.4275283398539257</v>
      </c>
      <c r="F20" s="256">
        <v>256.35028277146705</v>
      </c>
      <c r="G20" s="198">
        <f t="shared" si="3"/>
        <v>0.12250340882748927</v>
      </c>
      <c r="H20" s="112"/>
      <c r="I20" s="102"/>
      <c r="J20" s="102"/>
    </row>
    <row r="21" spans="1:10" ht="16.5">
      <c r="A21" s="104" t="s">
        <v>71</v>
      </c>
      <c r="B21" s="105">
        <v>40368.36700636813</v>
      </c>
      <c r="C21" s="106">
        <f t="shared" si="1"/>
        <v>0.18440610602485386</v>
      </c>
      <c r="D21" s="105">
        <v>28201.942376939514</v>
      </c>
      <c r="E21" s="106">
        <f t="shared" si="2"/>
        <v>0.17531389622679547</v>
      </c>
      <c r="F21" s="256">
        <v>118.22747492548974</v>
      </c>
      <c r="G21" s="198">
        <f t="shared" si="3"/>
        <v>0.05649796262698354</v>
      </c>
      <c r="H21" s="112"/>
      <c r="I21" s="102"/>
      <c r="J21" s="102"/>
    </row>
    <row r="22" spans="1:8" ht="16.5">
      <c r="A22" s="104" t="s">
        <v>72</v>
      </c>
      <c r="B22" s="105">
        <v>12426.152610063798</v>
      </c>
      <c r="C22" s="106">
        <f t="shared" si="1"/>
        <v>0.05676371341280564</v>
      </c>
      <c r="D22" s="105">
        <v>8222.07185860315</v>
      </c>
      <c r="E22" s="106">
        <f t="shared" si="2"/>
        <v>0.05111149556021588</v>
      </c>
      <c r="F22" s="256">
        <v>28.538868380214012</v>
      </c>
      <c r="G22" s="198">
        <f t="shared" si="3"/>
        <v>0.013638013669647477</v>
      </c>
      <c r="H22" s="112"/>
    </row>
    <row r="23" spans="1:8" ht="16.5">
      <c r="A23" s="104" t="s">
        <v>73</v>
      </c>
      <c r="B23" s="105">
        <v>7494.821729115751</v>
      </c>
      <c r="C23" s="106">
        <f t="shared" si="1"/>
        <v>0.034236977933704185</v>
      </c>
      <c r="D23" s="105">
        <v>4820.058865024229</v>
      </c>
      <c r="E23" s="106">
        <f t="shared" si="2"/>
        <v>0.029963301405823435</v>
      </c>
      <c r="F23" s="256">
        <v>26.09653587528432</v>
      </c>
      <c r="G23" s="198">
        <f t="shared" si="3"/>
        <v>0.012470883857620721</v>
      </c>
      <c r="H23" s="112"/>
    </row>
    <row r="24" spans="1:8" ht="18">
      <c r="A24" s="107" t="s">
        <v>151</v>
      </c>
      <c r="B24" s="108">
        <v>83144</v>
      </c>
      <c r="C24" s="103">
        <f t="shared" si="1"/>
        <v>0.379808806160323</v>
      </c>
      <c r="D24" s="108">
        <v>51754</v>
      </c>
      <c r="E24" s="103">
        <f t="shared" si="2"/>
        <v>0.321722357419631</v>
      </c>
      <c r="F24" s="257">
        <v>307.176</v>
      </c>
      <c r="G24" s="199">
        <f t="shared" si="3"/>
        <v>0.1467917519074461</v>
      </c>
      <c r="H24" s="112"/>
    </row>
    <row r="25" spans="1:6" ht="16.5">
      <c r="A25" s="109" t="s">
        <v>138</v>
      </c>
      <c r="B25" s="200"/>
      <c r="C25" s="200"/>
      <c r="D25" s="200"/>
      <c r="E25" s="200"/>
      <c r="F25" s="200"/>
    </row>
    <row r="26" ht="16.5">
      <c r="A26" s="110" t="s">
        <v>147</v>
      </c>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6:G37"/>
  <sheetViews>
    <sheetView zoomScale="80" zoomScaleNormal="80" zoomScalePageLayoutView="0" workbookViewId="0" topLeftCell="A1">
      <selection activeCell="A1" sqref="A1"/>
    </sheetView>
  </sheetViews>
  <sheetFormatPr defaultColWidth="11.421875" defaultRowHeight="15"/>
  <cols>
    <col min="1" max="1" width="14.140625" style="41" customWidth="1"/>
    <col min="2" max="2" width="33.00390625" style="41" customWidth="1"/>
    <col min="3" max="3" width="14.7109375" style="41" customWidth="1"/>
    <col min="4" max="4" width="13.57421875" style="41" customWidth="1"/>
    <col min="5" max="5" width="15.57421875" style="41" customWidth="1"/>
    <col min="6" max="16384" width="11.421875" style="41" customWidth="1"/>
  </cols>
  <sheetData>
    <row r="1" ht="14.25"/>
    <row r="2" ht="14.25"/>
    <row r="3" ht="14.25"/>
    <row r="4" ht="31.5" customHeight="1"/>
    <row r="5" ht="12" customHeight="1"/>
    <row r="6" ht="16.5">
      <c r="A6" s="42" t="s">
        <v>270</v>
      </c>
    </row>
    <row r="7" ht="16.5">
      <c r="A7" s="42" t="s">
        <v>131</v>
      </c>
    </row>
    <row r="8" ht="16.5">
      <c r="A8" s="101">
        <v>2016</v>
      </c>
    </row>
    <row r="9" spans="1:5" s="66" customFormat="1" ht="41.25" customHeight="1">
      <c r="A9" s="324" t="s">
        <v>20</v>
      </c>
      <c r="B9" s="324"/>
      <c r="C9" s="297" t="s">
        <v>45</v>
      </c>
      <c r="D9" s="297" t="s">
        <v>12</v>
      </c>
      <c r="E9" s="289" t="s">
        <v>173</v>
      </c>
    </row>
    <row r="10" spans="1:5" ht="19.5" customHeight="1">
      <c r="A10" s="263"/>
      <c r="B10" s="281" t="s">
        <v>41</v>
      </c>
      <c r="C10" s="145">
        <f>+C11+C17+C21+C24</f>
        <v>47248150.64988751</v>
      </c>
      <c r="D10" s="264">
        <v>0.7260290830509174</v>
      </c>
      <c r="E10" s="146">
        <f>+E11+E17+E21+E24</f>
        <v>100.00000000000001</v>
      </c>
    </row>
    <row r="11" spans="1:5" ht="18.75" customHeight="1">
      <c r="A11" s="325" t="s">
        <v>21</v>
      </c>
      <c r="B11" s="51" t="s">
        <v>22</v>
      </c>
      <c r="C11" s="178">
        <v>3320755.4243874582</v>
      </c>
      <c r="D11" s="298">
        <v>4.046824380298575</v>
      </c>
      <c r="E11" s="327">
        <f>+C11/C10*100</f>
        <v>7.0283288948058855</v>
      </c>
    </row>
    <row r="12" spans="1:5" ht="15.75" customHeight="1">
      <c r="A12" s="325"/>
      <c r="B12" s="263" t="s">
        <v>23</v>
      </c>
      <c r="C12" s="179">
        <v>797652.1855148625</v>
      </c>
      <c r="D12" s="216">
        <v>4.206245537057045</v>
      </c>
      <c r="E12" s="328"/>
    </row>
    <row r="13" spans="1:5" ht="14.25" customHeight="1">
      <c r="A13" s="325"/>
      <c r="B13" s="263" t="s">
        <v>24</v>
      </c>
      <c r="C13" s="179">
        <v>372943.3924719767</v>
      </c>
      <c r="D13" s="216">
        <v>13.039041846510276</v>
      </c>
      <c r="E13" s="328"/>
    </row>
    <row r="14" spans="1:5" ht="15" customHeight="1">
      <c r="A14" s="325"/>
      <c r="B14" s="51" t="s">
        <v>25</v>
      </c>
      <c r="C14" s="178">
        <v>1170595.5779868388</v>
      </c>
      <c r="D14" s="298">
        <v>5.109806474930691</v>
      </c>
      <c r="E14" s="328"/>
    </row>
    <row r="15" spans="1:5" ht="15" customHeight="1">
      <c r="A15" s="325"/>
      <c r="B15" s="263" t="s">
        <v>26</v>
      </c>
      <c r="C15" s="149">
        <v>2020239.2938365594</v>
      </c>
      <c r="D15" s="147">
        <v>5.804513303092146</v>
      </c>
      <c r="E15" s="328"/>
    </row>
    <row r="16" spans="1:5" ht="14.25" customHeight="1">
      <c r="A16" s="326"/>
      <c r="B16" s="45" t="s">
        <v>27</v>
      </c>
      <c r="C16" s="151">
        <v>129920.55256405985</v>
      </c>
      <c r="D16" s="152">
        <v>17.0883055748371</v>
      </c>
      <c r="E16" s="329"/>
    </row>
    <row r="17" spans="1:7" ht="15.75" customHeight="1">
      <c r="A17" s="320" t="s">
        <v>38</v>
      </c>
      <c r="B17" s="51" t="s">
        <v>28</v>
      </c>
      <c r="C17" s="178">
        <v>37490574.600868985</v>
      </c>
      <c r="D17" s="298">
        <v>1.0611824159201497</v>
      </c>
      <c r="E17" s="330">
        <f>+C17/C10*100</f>
        <v>79.34823709540946</v>
      </c>
      <c r="F17" s="180"/>
      <c r="G17" s="218"/>
    </row>
    <row r="18" spans="1:7" ht="17.25" customHeight="1">
      <c r="A18" s="320"/>
      <c r="B18" s="263" t="s">
        <v>222</v>
      </c>
      <c r="C18" s="149">
        <v>22631571.241577785</v>
      </c>
      <c r="D18" s="147">
        <v>1.4627413592079213</v>
      </c>
      <c r="E18" s="331"/>
      <c r="F18" s="180"/>
      <c r="G18" s="181"/>
    </row>
    <row r="19" spans="1:7" ht="16.5" customHeight="1">
      <c r="A19" s="320"/>
      <c r="B19" s="263" t="s">
        <v>29</v>
      </c>
      <c r="C19" s="149">
        <v>8134831.564633622</v>
      </c>
      <c r="D19" s="147">
        <v>3.0151962899716276</v>
      </c>
      <c r="E19" s="331"/>
      <c r="F19" s="180"/>
      <c r="G19" s="181"/>
    </row>
    <row r="20" spans="1:7" ht="14.25" customHeight="1">
      <c r="A20" s="320"/>
      <c r="B20" s="45" t="s">
        <v>149</v>
      </c>
      <c r="C20" s="151">
        <v>6724171.794657579</v>
      </c>
      <c r="D20" s="152">
        <v>5.444399920249572</v>
      </c>
      <c r="E20" s="332"/>
      <c r="G20" s="181"/>
    </row>
    <row r="21" spans="1:5" ht="17.25" customHeight="1">
      <c r="A21" s="320" t="s">
        <v>39</v>
      </c>
      <c r="B21" s="51" t="s">
        <v>30</v>
      </c>
      <c r="C21" s="178">
        <v>5327092.148643214</v>
      </c>
      <c r="D21" s="298">
        <v>4.246062343812042</v>
      </c>
      <c r="E21" s="321">
        <f>+C21/C10*100</f>
        <v>11.274710386269685</v>
      </c>
    </row>
    <row r="22" spans="1:5" ht="17.25" customHeight="1">
      <c r="A22" s="320"/>
      <c r="B22" s="263" t="s">
        <v>31</v>
      </c>
      <c r="C22" s="149">
        <v>4682690.992019389</v>
      </c>
      <c r="D22" s="147">
        <v>4.125917153253301</v>
      </c>
      <c r="E22" s="322"/>
    </row>
    <row r="23" spans="1:5" ht="12.75" customHeight="1">
      <c r="A23" s="320"/>
      <c r="B23" s="263" t="s">
        <v>32</v>
      </c>
      <c r="C23" s="151">
        <v>644401.1566238259</v>
      </c>
      <c r="D23" s="152">
        <v>19.964191861585025</v>
      </c>
      <c r="E23" s="322"/>
    </row>
    <row r="24" spans="1:5" ht="18" customHeight="1">
      <c r="A24" s="320" t="s">
        <v>40</v>
      </c>
      <c r="B24" s="217" t="s">
        <v>33</v>
      </c>
      <c r="C24" s="178">
        <v>1109728.4759878588</v>
      </c>
      <c r="D24" s="298">
        <v>5.9798606821568505</v>
      </c>
      <c r="E24" s="321">
        <f>+C24/C10*100</f>
        <v>2.348723623514989</v>
      </c>
    </row>
    <row r="25" spans="1:5" ht="18" customHeight="1">
      <c r="A25" s="320"/>
      <c r="B25" s="263" t="s">
        <v>34</v>
      </c>
      <c r="C25" s="149">
        <v>351359.9059692283</v>
      </c>
      <c r="D25" s="147">
        <v>6.0334107291057135</v>
      </c>
      <c r="E25" s="322"/>
    </row>
    <row r="26" spans="1:5" ht="18" customHeight="1">
      <c r="A26" s="320"/>
      <c r="B26" s="263" t="s">
        <v>35</v>
      </c>
      <c r="C26" s="149">
        <v>216294.4827036519</v>
      </c>
      <c r="D26" s="147">
        <v>17.63683010030102</v>
      </c>
      <c r="E26" s="322"/>
    </row>
    <row r="27" spans="1:5" ht="16.5" customHeight="1">
      <c r="A27" s="320"/>
      <c r="B27" s="263" t="s">
        <v>36</v>
      </c>
      <c r="C27" s="149">
        <v>482083.807035531</v>
      </c>
      <c r="D27" s="147">
        <v>10.702845683833976</v>
      </c>
      <c r="E27" s="322"/>
    </row>
    <row r="28" spans="1:5" ht="17.25" customHeight="1">
      <c r="A28" s="320"/>
      <c r="B28" s="45" t="s">
        <v>37</v>
      </c>
      <c r="C28" s="151">
        <v>59990.28027944744</v>
      </c>
      <c r="D28" s="152">
        <v>6.338196165580963</v>
      </c>
      <c r="E28" s="323"/>
    </row>
    <row r="29" spans="1:2" ht="16.5">
      <c r="A29" s="48" t="s">
        <v>137</v>
      </c>
      <c r="B29" s="263"/>
    </row>
    <row r="30" spans="1:2" ht="16.5">
      <c r="A30" s="48" t="s">
        <v>89</v>
      </c>
      <c r="B30" s="263"/>
    </row>
    <row r="31" spans="1:2" ht="16.5">
      <c r="A31" s="48" t="s">
        <v>150</v>
      </c>
      <c r="B31" s="263"/>
    </row>
    <row r="37" spans="1:2" ht="16.5">
      <c r="A37" s="66"/>
      <c r="B37" s="66"/>
    </row>
  </sheetData>
  <sheetProtection/>
  <mergeCells count="9">
    <mergeCell ref="A24:A28"/>
    <mergeCell ref="E24:E28"/>
    <mergeCell ref="A9:B9"/>
    <mergeCell ref="A11:A16"/>
    <mergeCell ref="E11:E16"/>
    <mergeCell ref="A17:A20"/>
    <mergeCell ref="E17:E20"/>
    <mergeCell ref="A21:A23"/>
    <mergeCell ref="E21:E2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tabColor theme="0" tint="-0.1499900072813034"/>
  </sheetPr>
  <dimension ref="A1:I33"/>
  <sheetViews>
    <sheetView zoomScale="85" zoomScaleNormal="85" zoomScalePageLayoutView="0" workbookViewId="0" topLeftCell="A1">
      <selection activeCell="A1" sqref="A1"/>
    </sheetView>
  </sheetViews>
  <sheetFormatPr defaultColWidth="11.421875" defaultRowHeight="15"/>
  <cols>
    <col min="1" max="1" width="26.8515625" style="31" customWidth="1"/>
    <col min="2" max="2" width="18.140625" style="31" customWidth="1"/>
    <col min="3" max="4" width="15.8515625" style="31" customWidth="1"/>
    <col min="5" max="5" width="14.7109375" style="31" customWidth="1"/>
    <col min="6" max="6" width="11.421875" style="31" customWidth="1"/>
    <col min="7" max="7" width="11.57421875" style="31" customWidth="1"/>
    <col min="8" max="8" width="17.140625" style="31" customWidth="1"/>
    <col min="9" max="9" width="11.57421875" style="31" customWidth="1"/>
    <col min="10" max="16384" width="11.421875" style="31" customWidth="1"/>
  </cols>
  <sheetData>
    <row r="1" spans="7:9" ht="90" customHeight="1">
      <c r="G1" s="25"/>
      <c r="H1" s="25"/>
      <c r="I1" s="33"/>
    </row>
    <row r="2" spans="1:9" ht="16.5">
      <c r="A2" s="32" t="s">
        <v>231</v>
      </c>
      <c r="G2" s="25"/>
      <c r="H2" s="25"/>
      <c r="I2" s="33"/>
    </row>
    <row r="3" spans="1:9" ht="16.5">
      <c r="A3" s="32" t="s">
        <v>131</v>
      </c>
      <c r="D3" s="27"/>
      <c r="G3" s="25"/>
      <c r="H3" s="25"/>
      <c r="I3" s="33"/>
    </row>
    <row r="4" spans="1:9" ht="16.5">
      <c r="A4" s="26">
        <v>2016</v>
      </c>
      <c r="B4" s="28"/>
      <c r="G4" s="25"/>
      <c r="H4" s="25"/>
      <c r="I4" s="33"/>
    </row>
    <row r="5" spans="1:9" ht="39" customHeight="1">
      <c r="A5" s="287" t="s">
        <v>44</v>
      </c>
      <c r="B5" s="237" t="s">
        <v>79</v>
      </c>
      <c r="C5" s="237" t="s">
        <v>43</v>
      </c>
      <c r="I5" s="34"/>
    </row>
    <row r="6" spans="1:4" ht="18" customHeight="1">
      <c r="A6" s="37" t="s">
        <v>144</v>
      </c>
      <c r="B6" s="215">
        <f>SUM(B7:B32)</f>
        <v>22923825.85858332</v>
      </c>
      <c r="C6" s="177">
        <f>+SUM(C7:C32)</f>
        <v>99.99999999999996</v>
      </c>
      <c r="D6" s="163"/>
    </row>
    <row r="7" spans="1:3" ht="16.5">
      <c r="A7" s="35" t="s">
        <v>77</v>
      </c>
      <c r="B7" s="38">
        <v>2437249.199412551</v>
      </c>
      <c r="C7" s="208">
        <f>+B7/$B$6*100</f>
        <v>10.631947801592537</v>
      </c>
    </row>
    <row r="8" spans="1:3" ht="16.5">
      <c r="A8" s="35" t="s">
        <v>46</v>
      </c>
      <c r="B8" s="38">
        <v>159948.42436663673</v>
      </c>
      <c r="C8" s="208">
        <f aca="true" t="shared" si="0" ref="C8:C32">+B8/$B$6*100</f>
        <v>0.697738786506911</v>
      </c>
    </row>
    <row r="9" spans="1:5" ht="16.5">
      <c r="A9" s="35" t="s">
        <v>13</v>
      </c>
      <c r="B9" s="38">
        <v>821588.2493697677</v>
      </c>
      <c r="C9" s="208">
        <f t="shared" si="0"/>
        <v>3.5839927176123707</v>
      </c>
      <c r="D9" s="29"/>
      <c r="E9" s="29"/>
    </row>
    <row r="10" spans="1:5" ht="16.5">
      <c r="A10" s="35" t="s">
        <v>8</v>
      </c>
      <c r="B10" s="38">
        <v>1005406.7692524954</v>
      </c>
      <c r="C10" s="208">
        <f t="shared" si="0"/>
        <v>4.3858593912501</v>
      </c>
      <c r="D10" s="29"/>
      <c r="E10" s="29"/>
    </row>
    <row r="11" spans="1:5" ht="16.5">
      <c r="A11" s="35" t="s">
        <v>47</v>
      </c>
      <c r="B11" s="38">
        <v>374271.6717142412</v>
      </c>
      <c r="C11" s="208">
        <f t="shared" si="0"/>
        <v>1.6326754269689387</v>
      </c>
      <c r="D11" s="29"/>
      <c r="E11" s="29"/>
    </row>
    <row r="12" spans="1:5" ht="16.5">
      <c r="A12" s="35" t="s">
        <v>133</v>
      </c>
      <c r="B12" s="38">
        <v>844241.3610860854</v>
      </c>
      <c r="C12" s="208">
        <f t="shared" si="0"/>
        <v>3.6828117884605978</v>
      </c>
      <c r="D12" s="29"/>
      <c r="E12" s="29"/>
    </row>
    <row r="13" spans="1:5" ht="16.5">
      <c r="A13" s="35" t="s">
        <v>48</v>
      </c>
      <c r="B13" s="38">
        <v>355720.4916850867</v>
      </c>
      <c r="C13" s="208">
        <f t="shared" si="0"/>
        <v>1.5517501043653017</v>
      </c>
      <c r="D13" s="29"/>
      <c r="E13" s="29"/>
    </row>
    <row r="14" spans="1:5" ht="16.5">
      <c r="A14" s="35" t="s">
        <v>49</v>
      </c>
      <c r="B14" s="38">
        <v>1331826.9894412505</v>
      </c>
      <c r="C14" s="208">
        <f t="shared" si="0"/>
        <v>5.809793695246456</v>
      </c>
      <c r="D14" s="29"/>
      <c r="E14" s="29"/>
    </row>
    <row r="15" spans="1:5" ht="16.5">
      <c r="A15" s="35" t="s">
        <v>14</v>
      </c>
      <c r="B15" s="38">
        <v>2057246.4068845133</v>
      </c>
      <c r="C15" s="208">
        <f t="shared" si="0"/>
        <v>8.974271657687641</v>
      </c>
      <c r="D15" s="29"/>
      <c r="E15" s="29"/>
    </row>
    <row r="16" spans="1:5" ht="16.5">
      <c r="A16" s="35" t="s">
        <v>9</v>
      </c>
      <c r="B16" s="38">
        <v>1232648.749153457</v>
      </c>
      <c r="C16" s="208">
        <f t="shared" si="0"/>
        <v>5.377151077475661</v>
      </c>
      <c r="D16" s="29"/>
      <c r="E16" s="29"/>
    </row>
    <row r="17" spans="1:5" ht="16.5">
      <c r="A17" s="35" t="s">
        <v>15</v>
      </c>
      <c r="B17" s="38">
        <v>366418.6317397692</v>
      </c>
      <c r="C17" s="208">
        <f t="shared" si="0"/>
        <v>1.5984183181297893</v>
      </c>
      <c r="D17" s="29"/>
      <c r="E17" s="29"/>
    </row>
    <row r="18" spans="1:5" ht="16.5">
      <c r="A18" s="35" t="s">
        <v>50</v>
      </c>
      <c r="B18" s="38">
        <v>261929.70760849473</v>
      </c>
      <c r="C18" s="208">
        <f t="shared" si="0"/>
        <v>1.1426090445126154</v>
      </c>
      <c r="D18" s="29"/>
      <c r="E18" s="29"/>
    </row>
    <row r="19" spans="1:5" ht="16.5">
      <c r="A19" s="35" t="s">
        <v>16</v>
      </c>
      <c r="B19" s="38">
        <v>1179982.584207118</v>
      </c>
      <c r="C19" s="208">
        <f t="shared" si="0"/>
        <v>5.147406857330054</v>
      </c>
      <c r="D19" s="29"/>
      <c r="E19" s="29"/>
    </row>
    <row r="20" spans="1:5" ht="16.5">
      <c r="A20" s="35" t="s">
        <v>17</v>
      </c>
      <c r="B20" s="38">
        <v>1831651.3617898088</v>
      </c>
      <c r="C20" s="208">
        <f t="shared" si="0"/>
        <v>7.990164351662912</v>
      </c>
      <c r="D20" s="29"/>
      <c r="E20" s="29"/>
    </row>
    <row r="21" spans="1:5" ht="16.5">
      <c r="A21" s="35" t="s">
        <v>10</v>
      </c>
      <c r="B21" s="38">
        <v>334673.20430029044</v>
      </c>
      <c r="C21" s="208">
        <f t="shared" si="0"/>
        <v>1.4599360785799176</v>
      </c>
      <c r="D21" s="29"/>
      <c r="E21" s="29"/>
    </row>
    <row r="22" spans="1:5" ht="16.5">
      <c r="A22" s="35" t="s">
        <v>18</v>
      </c>
      <c r="B22" s="38">
        <v>411361.0919479649</v>
      </c>
      <c r="C22" s="208">
        <f t="shared" si="0"/>
        <v>1.7944696251212353</v>
      </c>
      <c r="D22" s="29"/>
      <c r="E22" s="29"/>
    </row>
    <row r="23" spans="1:5" ht="16.5">
      <c r="A23" s="35" t="s">
        <v>80</v>
      </c>
      <c r="B23" s="38">
        <v>77694.65398126139</v>
      </c>
      <c r="C23" s="208">
        <f t="shared" si="0"/>
        <v>0.3389253367241505</v>
      </c>
      <c r="D23" s="29"/>
      <c r="E23" s="29"/>
    </row>
    <row r="24" spans="1:5" ht="16.5">
      <c r="A24" s="35" t="s">
        <v>51</v>
      </c>
      <c r="B24" s="38">
        <v>109841.09166537253</v>
      </c>
      <c r="C24" s="208">
        <f t="shared" si="0"/>
        <v>0.47915689267132067</v>
      </c>
      <c r="D24" s="29"/>
      <c r="E24" s="29"/>
    </row>
    <row r="25" spans="1:5" ht="16.5">
      <c r="A25" s="35" t="s">
        <v>11</v>
      </c>
      <c r="B25" s="38">
        <v>1324112.265027851</v>
      </c>
      <c r="C25" s="208">
        <f t="shared" si="0"/>
        <v>5.776139956725707</v>
      </c>
      <c r="D25" s="29"/>
      <c r="E25" s="29"/>
    </row>
    <row r="26" spans="1:5" ht="16.5">
      <c r="A26" s="35" t="s">
        <v>19</v>
      </c>
      <c r="B26" s="38">
        <v>855976.4090887143</v>
      </c>
      <c r="C26" s="208">
        <f t="shared" si="0"/>
        <v>3.734003278376034</v>
      </c>
      <c r="D26" s="29"/>
      <c r="E26" s="29"/>
    </row>
    <row r="27" spans="1:5" ht="16.5">
      <c r="A27" s="35" t="s">
        <v>52</v>
      </c>
      <c r="B27" s="38">
        <v>920120.2740957395</v>
      </c>
      <c r="C27" s="208">
        <f t="shared" si="0"/>
        <v>4.013816366307898</v>
      </c>
      <c r="D27" s="29"/>
      <c r="E27" s="29"/>
    </row>
    <row r="28" spans="1:6" ht="16.5">
      <c r="A28" s="35" t="s">
        <v>81</v>
      </c>
      <c r="B28" s="38">
        <v>458125.11773989367</v>
      </c>
      <c r="C28" s="208">
        <f t="shared" si="0"/>
        <v>1.9984670995411478</v>
      </c>
      <c r="D28" s="29"/>
      <c r="E28" s="29"/>
      <c r="F28" s="29"/>
    </row>
    <row r="29" spans="1:6" ht="16.5">
      <c r="A29" s="35" t="s">
        <v>134</v>
      </c>
      <c r="B29" s="38">
        <v>1147287.4825612335</v>
      </c>
      <c r="C29" s="208">
        <f t="shared" si="0"/>
        <v>5.004781879075638</v>
      </c>
      <c r="D29" s="29"/>
      <c r="E29" s="29"/>
      <c r="F29" s="29"/>
    </row>
    <row r="30" spans="1:6" ht="16.5">
      <c r="A30" s="35" t="s">
        <v>53</v>
      </c>
      <c r="B30" s="38">
        <v>2302198.5711714234</v>
      </c>
      <c r="C30" s="208">
        <f t="shared" si="0"/>
        <v>10.04282001343775</v>
      </c>
      <c r="D30" s="29"/>
      <c r="E30" s="29"/>
      <c r="F30" s="29"/>
    </row>
    <row r="31" spans="1:6" ht="16.5">
      <c r="A31" s="35" t="s">
        <v>135</v>
      </c>
      <c r="B31" s="38">
        <v>186281.85552420028</v>
      </c>
      <c r="C31" s="208">
        <f t="shared" si="0"/>
        <v>0.8126124176364354</v>
      </c>
      <c r="D31" s="29"/>
      <c r="E31" s="29"/>
      <c r="F31" s="29"/>
    </row>
    <row r="32" spans="1:6" ht="16.5">
      <c r="A32" s="36" t="s">
        <v>136</v>
      </c>
      <c r="B32" s="39">
        <v>536023.2437680962</v>
      </c>
      <c r="C32" s="209">
        <f t="shared" si="0"/>
        <v>2.338280037000866</v>
      </c>
      <c r="D32" s="29"/>
      <c r="E32" s="29"/>
      <c r="F32" s="29"/>
    </row>
    <row r="33" spans="1:6" ht="18.75" customHeight="1">
      <c r="A33" s="30" t="s">
        <v>137</v>
      </c>
      <c r="C33" s="29"/>
      <c r="D33" s="29"/>
      <c r="E33" s="29"/>
      <c r="F33" s="29"/>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theme="0" tint="-0.1499900072813034"/>
  </sheetPr>
  <dimension ref="A1:Q17"/>
  <sheetViews>
    <sheetView zoomScale="80" zoomScaleNormal="80" zoomScalePageLayoutView="0" workbookViewId="0" topLeftCell="A1">
      <selection activeCell="A1" sqref="A1"/>
    </sheetView>
  </sheetViews>
  <sheetFormatPr defaultColWidth="11.421875" defaultRowHeight="15"/>
  <cols>
    <col min="1" max="1" width="16.8515625" style="41" customWidth="1"/>
    <col min="2" max="2" width="22.57421875" style="41" customWidth="1"/>
    <col min="3" max="3" width="19.421875" style="41" customWidth="1"/>
    <col min="4" max="4" width="18.140625" style="41" customWidth="1"/>
    <col min="5" max="6" width="15.7109375" style="41" customWidth="1"/>
    <col min="7" max="7" width="11.57421875" style="41" customWidth="1"/>
    <col min="8" max="8" width="24.421875" style="41" customWidth="1"/>
    <col min="9" max="9" width="6.140625" style="41" customWidth="1"/>
    <col min="10" max="10" width="12.28125" style="41" customWidth="1"/>
    <col min="11" max="11" width="5.00390625" style="41" customWidth="1"/>
    <col min="12" max="12" width="15.7109375" style="41" customWidth="1"/>
    <col min="13" max="13" width="3.7109375" style="41" customWidth="1"/>
    <col min="14" max="14" width="15.7109375" style="41" customWidth="1"/>
    <col min="15" max="15" width="5.00390625" style="41" customWidth="1"/>
    <col min="16" max="16" width="11.421875" style="41" customWidth="1"/>
    <col min="17" max="17" width="5.28125" style="113" customWidth="1"/>
    <col min="18" max="16384" width="11.421875" style="41" customWidth="1"/>
  </cols>
  <sheetData>
    <row r="1" spans="3:17" ht="89.25" customHeight="1">
      <c r="C1" s="120"/>
      <c r="Q1" s="41"/>
    </row>
    <row r="2" spans="1:17" ht="16.5">
      <c r="A2" s="42" t="s">
        <v>232</v>
      </c>
      <c r="Q2" s="41"/>
    </row>
    <row r="3" spans="1:17" ht="16.5">
      <c r="A3" s="42" t="s">
        <v>131</v>
      </c>
      <c r="E3" s="114"/>
      <c r="Q3" s="41"/>
    </row>
    <row r="4" spans="1:17" ht="16.5">
      <c r="A4" s="49">
        <v>2016</v>
      </c>
      <c r="C4" s="115"/>
      <c r="Q4" s="41"/>
    </row>
    <row r="5" spans="1:17" ht="35.25" customHeight="1">
      <c r="A5" s="288" t="s">
        <v>82</v>
      </c>
      <c r="B5" s="289" t="s">
        <v>83</v>
      </c>
      <c r="C5" s="290" t="s">
        <v>79</v>
      </c>
      <c r="D5" s="291" t="s">
        <v>173</v>
      </c>
      <c r="Q5" s="41"/>
    </row>
    <row r="6" spans="1:17" ht="16.5">
      <c r="A6" s="121" t="s">
        <v>84</v>
      </c>
      <c r="B6" s="121"/>
      <c r="C6" s="258">
        <f>+C7+C12</f>
        <v>22923825.858583316</v>
      </c>
      <c r="D6" s="223">
        <f>+D7+D12</f>
        <v>100</v>
      </c>
      <c r="E6" s="122"/>
      <c r="Q6" s="41"/>
    </row>
    <row r="7" spans="1:17" ht="16.5">
      <c r="A7" s="333" t="s">
        <v>85</v>
      </c>
      <c r="B7" s="117" t="s">
        <v>86</v>
      </c>
      <c r="C7" s="259">
        <v>8975912.998170553</v>
      </c>
      <c r="D7" s="224">
        <f>+C7/$C$6*100</f>
        <v>39.15538816924716</v>
      </c>
      <c r="E7" s="122"/>
      <c r="Q7" s="41"/>
    </row>
    <row r="8" spans="1:17" ht="16.5">
      <c r="A8" s="334"/>
      <c r="B8" s="118" t="s">
        <v>127</v>
      </c>
      <c r="C8" s="260">
        <v>1962568.937585864</v>
      </c>
      <c r="D8" s="225">
        <f aca="true" t="shared" si="0" ref="D8:D16">+C8/$C$6*100</f>
        <v>8.561262634312953</v>
      </c>
      <c r="E8" s="122"/>
      <c r="Q8" s="41"/>
    </row>
    <row r="9" spans="1:17" ht="16.5">
      <c r="A9" s="334"/>
      <c r="B9" s="118" t="s">
        <v>129</v>
      </c>
      <c r="C9" s="260">
        <v>3157817.0228677033</v>
      </c>
      <c r="D9" s="225">
        <f t="shared" si="0"/>
        <v>13.77526178373637</v>
      </c>
      <c r="E9" s="122"/>
      <c r="Q9" s="41"/>
    </row>
    <row r="10" spans="1:17" ht="16.5">
      <c r="A10" s="334"/>
      <c r="B10" s="118" t="s">
        <v>130</v>
      </c>
      <c r="C10" s="260">
        <v>2843809.7462028684</v>
      </c>
      <c r="D10" s="225">
        <f t="shared" si="0"/>
        <v>12.405476135381072</v>
      </c>
      <c r="E10" s="122"/>
      <c r="Q10" s="41"/>
    </row>
    <row r="11" spans="1:17" ht="16.5">
      <c r="A11" s="335"/>
      <c r="B11" s="119" t="s">
        <v>128</v>
      </c>
      <c r="C11" s="261">
        <v>1011717.2915141175</v>
      </c>
      <c r="D11" s="226">
        <f t="shared" si="0"/>
        <v>4.413387615816767</v>
      </c>
      <c r="E11" s="122"/>
      <c r="Q11" s="41"/>
    </row>
    <row r="12" spans="1:17" ht="16.5">
      <c r="A12" s="333" t="s">
        <v>87</v>
      </c>
      <c r="B12" s="117" t="s">
        <v>88</v>
      </c>
      <c r="C12" s="206">
        <v>13947912.860412762</v>
      </c>
      <c r="D12" s="224">
        <f t="shared" si="0"/>
        <v>60.84461183075284</v>
      </c>
      <c r="E12" s="122"/>
      <c r="Q12" s="41"/>
    </row>
    <row r="13" spans="1:17" ht="16.5">
      <c r="A13" s="334"/>
      <c r="B13" s="118" t="s">
        <v>127</v>
      </c>
      <c r="C13" s="123">
        <v>2258057.9432310793</v>
      </c>
      <c r="D13" s="227">
        <f t="shared" si="0"/>
        <v>9.850266518167603</v>
      </c>
      <c r="E13" s="122"/>
      <c r="Q13" s="41"/>
    </row>
    <row r="14" spans="1:17" ht="16.5">
      <c r="A14" s="334"/>
      <c r="B14" s="118" t="s">
        <v>129</v>
      </c>
      <c r="C14" s="124">
        <v>2498730.469307796</v>
      </c>
      <c r="D14" s="227">
        <f t="shared" si="0"/>
        <v>10.9001459212019</v>
      </c>
      <c r="E14" s="122"/>
      <c r="Q14" s="41"/>
    </row>
    <row r="15" spans="1:17" ht="16.5">
      <c r="A15" s="334"/>
      <c r="B15" s="118" t="s">
        <v>130</v>
      </c>
      <c r="C15" s="124">
        <v>3111120.129057599</v>
      </c>
      <c r="D15" s="227">
        <f t="shared" si="0"/>
        <v>13.571557157387451</v>
      </c>
      <c r="E15" s="122"/>
      <c r="Q15" s="41"/>
    </row>
    <row r="16" spans="1:17" ht="16.5">
      <c r="A16" s="335"/>
      <c r="B16" s="119" t="s">
        <v>128</v>
      </c>
      <c r="C16" s="207">
        <v>6080004.31881629</v>
      </c>
      <c r="D16" s="228">
        <f t="shared" si="0"/>
        <v>26.522642233995892</v>
      </c>
      <c r="E16" s="122"/>
      <c r="Q16" s="41"/>
    </row>
    <row r="17" spans="1:17" ht="16.5">
      <c r="A17" s="46" t="s">
        <v>223</v>
      </c>
      <c r="C17" s="120"/>
      <c r="Q17" s="41"/>
    </row>
  </sheetData>
  <sheetProtection/>
  <mergeCells count="2">
    <mergeCell ref="A7:A11"/>
    <mergeCell ref="A12:A16"/>
  </mergeCells>
  <printOptions/>
  <pageMargins left="0.7" right="0.7" top="0.75" bottom="0.75" header="0.3" footer="0.3"/>
  <pageSetup orientation="portrait" r:id="rId2"/>
  <drawing r:id="rId1"/>
</worksheet>
</file>

<file path=xl/worksheets/sheet14.xml><?xml version="1.0" encoding="utf-8"?>
<worksheet xmlns="http://schemas.openxmlformats.org/spreadsheetml/2006/main" xmlns:r="http://schemas.openxmlformats.org/officeDocument/2006/relationships">
  <sheetPr>
    <tabColor theme="0" tint="-0.1499900072813034"/>
  </sheetPr>
  <dimension ref="A2:E17"/>
  <sheetViews>
    <sheetView zoomScale="90" zoomScaleNormal="90" zoomScalePageLayoutView="0" workbookViewId="0" topLeftCell="A1">
      <selection activeCell="A1" sqref="A1"/>
    </sheetView>
  </sheetViews>
  <sheetFormatPr defaultColWidth="11.421875" defaultRowHeight="15"/>
  <cols>
    <col min="1" max="1" width="46.7109375" style="41" customWidth="1"/>
    <col min="2" max="2" width="20.57421875" style="41" customWidth="1"/>
    <col min="3" max="3" width="17.57421875" style="41" customWidth="1"/>
    <col min="4" max="5" width="15.7109375" style="41" customWidth="1"/>
    <col min="6" max="16384" width="11.421875" style="41" customWidth="1"/>
  </cols>
  <sheetData>
    <row r="1" ht="84" customHeight="1"/>
    <row r="2" spans="1:5" ht="14.25">
      <c r="A2" s="125" t="s">
        <v>233</v>
      </c>
      <c r="B2" s="66"/>
      <c r="C2" s="66"/>
      <c r="D2" s="66"/>
      <c r="E2" s="66"/>
    </row>
    <row r="3" spans="1:5" ht="16.5">
      <c r="A3" s="125" t="s">
        <v>131</v>
      </c>
      <c r="B3" s="66"/>
      <c r="C3" s="66"/>
      <c r="D3" s="66"/>
      <c r="E3" s="126"/>
    </row>
    <row r="4" spans="1:3" ht="16.5">
      <c r="A4" s="49">
        <v>2016</v>
      </c>
      <c r="B4" s="127"/>
      <c r="C4" s="66"/>
    </row>
    <row r="5" spans="1:3" ht="50.25" customHeight="1">
      <c r="A5" s="245" t="s">
        <v>110</v>
      </c>
      <c r="B5" s="238" t="s">
        <v>126</v>
      </c>
      <c r="C5" s="292" t="s">
        <v>173</v>
      </c>
    </row>
    <row r="6" spans="1:3" ht="16.5">
      <c r="A6" s="117" t="s">
        <v>111</v>
      </c>
      <c r="B6" s="128">
        <v>2883643.7889085785</v>
      </c>
      <c r="C6" s="129" t="s">
        <v>220</v>
      </c>
    </row>
    <row r="7" spans="1:3" ht="16.5">
      <c r="A7" s="118" t="s">
        <v>142</v>
      </c>
      <c r="B7" s="129">
        <f>+B8/B6</f>
        <v>5.77852116216854</v>
      </c>
      <c r="C7" s="129" t="s">
        <v>220</v>
      </c>
    </row>
    <row r="8" spans="1:4" ht="16.5">
      <c r="A8" s="116" t="s">
        <v>112</v>
      </c>
      <c r="B8" s="130">
        <v>16663196.658364093</v>
      </c>
      <c r="C8" s="131">
        <f>+C9+C12</f>
        <v>100.00000000000001</v>
      </c>
      <c r="D8" s="122"/>
    </row>
    <row r="9" spans="1:4" ht="16.5">
      <c r="A9" s="132" t="s">
        <v>113</v>
      </c>
      <c r="B9" s="130">
        <f>+B10+B11</f>
        <v>3208751.072204677</v>
      </c>
      <c r="C9" s="131">
        <f>+B9/B8*100</f>
        <v>19.25651564937898</v>
      </c>
      <c r="D9" s="122"/>
    </row>
    <row r="10" spans="1:4" ht="16.5">
      <c r="A10" s="133" t="s">
        <v>114</v>
      </c>
      <c r="B10" s="134">
        <v>1416690.9455650155</v>
      </c>
      <c r="C10" s="135">
        <f>+B10/B9*100</f>
        <v>44.150852268874566</v>
      </c>
      <c r="D10" s="122"/>
    </row>
    <row r="11" spans="1:4" ht="16.5">
      <c r="A11" s="133" t="s">
        <v>115</v>
      </c>
      <c r="B11" s="136">
        <v>1792060.1266396614</v>
      </c>
      <c r="C11" s="137">
        <f>+B11/B9*100</f>
        <v>55.849147731125434</v>
      </c>
      <c r="D11" s="122"/>
    </row>
    <row r="12" spans="1:4" ht="16.5">
      <c r="A12" s="132" t="s">
        <v>116</v>
      </c>
      <c r="B12" s="138">
        <v>13454445.586159417</v>
      </c>
      <c r="C12" s="139">
        <f>+B12/B8*100</f>
        <v>80.74348435062103</v>
      </c>
      <c r="D12" s="122"/>
    </row>
    <row r="13" spans="1:4" ht="16.5">
      <c r="A13" s="133" t="s">
        <v>117</v>
      </c>
      <c r="B13" s="134">
        <v>7669153.246771828</v>
      </c>
      <c r="C13" s="135">
        <f>+B13/$B$12*100</f>
        <v>57.000886418248875</v>
      </c>
      <c r="D13" s="122"/>
    </row>
    <row r="14" spans="1:4" ht="16.5">
      <c r="A14" s="133" t="s">
        <v>118</v>
      </c>
      <c r="B14" s="134">
        <v>5593630.49646182</v>
      </c>
      <c r="C14" s="135">
        <f>+B14/$B$12*100</f>
        <v>41.574589310584344</v>
      </c>
      <c r="D14" s="122"/>
    </row>
    <row r="15" spans="1:4" ht="16.5">
      <c r="A15" s="140" t="s">
        <v>119</v>
      </c>
      <c r="B15" s="141">
        <v>191661.842925769</v>
      </c>
      <c r="C15" s="142">
        <f>+B15/$B$12*100</f>
        <v>1.424524271166784</v>
      </c>
      <c r="D15" s="122"/>
    </row>
    <row r="16" spans="1:2" ht="16.5">
      <c r="A16" s="46" t="s">
        <v>140</v>
      </c>
      <c r="B16" s="143"/>
    </row>
    <row r="17" spans="1:2" ht="16.5">
      <c r="A17" s="47" t="s">
        <v>76</v>
      </c>
      <c r="B17" s="143"/>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2:J18"/>
  <sheetViews>
    <sheetView zoomScale="85" zoomScaleNormal="85" zoomScalePageLayoutView="0" workbookViewId="0" topLeftCell="A1">
      <selection activeCell="L12" sqref="L12"/>
    </sheetView>
  </sheetViews>
  <sheetFormatPr defaultColWidth="11.421875" defaultRowHeight="15"/>
  <cols>
    <col min="1" max="1" width="21.140625" style="67" customWidth="1"/>
    <col min="2" max="2" width="13.28125" style="67" customWidth="1"/>
    <col min="3" max="3" width="8.8515625" style="67" customWidth="1"/>
    <col min="4" max="4" width="12.57421875" style="67" bestFit="1" customWidth="1"/>
    <col min="5" max="5" width="9.00390625" style="67" customWidth="1"/>
    <col min="6" max="6" width="13.57421875" style="67" customWidth="1"/>
    <col min="7" max="7" width="8.421875" style="67" customWidth="1"/>
    <col min="8" max="8" width="15.28125" style="67" customWidth="1"/>
    <col min="9" max="16384" width="11.421875" style="67" customWidth="1"/>
  </cols>
  <sheetData>
    <row r="1" ht="83.25" customHeight="1"/>
    <row r="2" ht="16.5">
      <c r="A2" s="40" t="s">
        <v>234</v>
      </c>
    </row>
    <row r="3" spans="1:2" ht="16.5">
      <c r="A3" s="40" t="s">
        <v>131</v>
      </c>
      <c r="B3" s="144"/>
    </row>
    <row r="4" ht="16.5">
      <c r="A4" s="79">
        <v>2016</v>
      </c>
    </row>
    <row r="5" spans="1:8" ht="32.25" customHeight="1">
      <c r="A5" s="336" t="s">
        <v>91</v>
      </c>
      <c r="B5" s="229" t="s">
        <v>3</v>
      </c>
      <c r="C5" s="229"/>
      <c r="D5" s="230" t="s">
        <v>107</v>
      </c>
      <c r="E5" s="230"/>
      <c r="F5" s="230" t="s">
        <v>108</v>
      </c>
      <c r="G5" s="230"/>
      <c r="H5" s="336" t="s">
        <v>173</v>
      </c>
    </row>
    <row r="6" spans="1:8" ht="33">
      <c r="A6" s="337"/>
      <c r="B6" s="230" t="s">
        <v>79</v>
      </c>
      <c r="C6" s="230" t="s">
        <v>12</v>
      </c>
      <c r="D6" s="230" t="s">
        <v>122</v>
      </c>
      <c r="E6" s="230" t="s">
        <v>12</v>
      </c>
      <c r="F6" s="230" t="s">
        <v>258</v>
      </c>
      <c r="G6" s="230" t="s">
        <v>12</v>
      </c>
      <c r="H6" s="337"/>
    </row>
    <row r="7" spans="1:9" ht="16.5">
      <c r="A7" s="153" t="s">
        <v>145</v>
      </c>
      <c r="B7" s="201">
        <f>+SUM(B8:B16)</f>
        <v>5847322.42444208</v>
      </c>
      <c r="C7" s="210" t="s">
        <v>220</v>
      </c>
      <c r="D7" s="201">
        <f>+SUM(D8:D16)</f>
        <v>3562302.7344523636</v>
      </c>
      <c r="E7" s="210" t="s">
        <v>220</v>
      </c>
      <c r="F7" s="201">
        <f>+SUM(F8:F16)</f>
        <v>2285019.6899897153</v>
      </c>
      <c r="G7" s="210" t="s">
        <v>220</v>
      </c>
      <c r="H7" s="262">
        <f>+SUM(H8:H16)</f>
        <v>100</v>
      </c>
      <c r="I7" s="154"/>
    </row>
    <row r="8" spans="1:10" ht="16.5">
      <c r="A8" s="148" t="s">
        <v>94</v>
      </c>
      <c r="B8" s="213">
        <v>1071933.6171351315</v>
      </c>
      <c r="C8" s="202">
        <v>3.8071650262543195</v>
      </c>
      <c r="D8" s="203">
        <v>455071.84968369466</v>
      </c>
      <c r="E8" s="202">
        <v>4.684870501621349</v>
      </c>
      <c r="F8" s="203">
        <v>616861.7674514371</v>
      </c>
      <c r="G8" s="202">
        <v>3.57979409854083</v>
      </c>
      <c r="H8" s="212">
        <f>+B8/$B$7*100</f>
        <v>18.332042246454535</v>
      </c>
      <c r="I8" s="307"/>
      <c r="J8" s="307"/>
    </row>
    <row r="9" spans="1:10" ht="16.5">
      <c r="A9" s="148" t="s">
        <v>96</v>
      </c>
      <c r="B9" s="213">
        <v>228765.12839864823</v>
      </c>
      <c r="C9" s="202">
        <v>7.585029403388605</v>
      </c>
      <c r="D9" s="203">
        <v>105927.88532940747</v>
      </c>
      <c r="E9" s="202">
        <v>9.3934059840639</v>
      </c>
      <c r="F9" s="203">
        <v>122837.24306924074</v>
      </c>
      <c r="G9" s="202">
        <v>6.679786879421683</v>
      </c>
      <c r="H9" s="212">
        <f aca="true" t="shared" si="0" ref="H9:H16">+B9/$B$7*100</f>
        <v>3.9123056981157625</v>
      </c>
      <c r="I9" s="307"/>
      <c r="J9" s="307"/>
    </row>
    <row r="10" spans="1:10" s="222" customFormat="1" ht="16.5">
      <c r="A10" s="148" t="s">
        <v>98</v>
      </c>
      <c r="B10" s="211">
        <v>124720.88892741984</v>
      </c>
      <c r="C10" s="202">
        <v>31.43487561819641</v>
      </c>
      <c r="D10" s="203">
        <v>54930.67249703662</v>
      </c>
      <c r="E10" s="202">
        <v>39.38684701087034</v>
      </c>
      <c r="F10" s="203">
        <v>69790.21643038323</v>
      </c>
      <c r="G10" s="202">
        <v>26.177436891058775</v>
      </c>
      <c r="H10" s="212">
        <f t="shared" si="0"/>
        <v>2.132957272991835</v>
      </c>
      <c r="I10" s="307"/>
      <c r="J10" s="307"/>
    </row>
    <row r="11" spans="1:10" ht="16.5">
      <c r="A11" s="148" t="s">
        <v>92</v>
      </c>
      <c r="B11" s="211">
        <v>834707.5877737021</v>
      </c>
      <c r="C11" s="202">
        <v>9.106901854390708</v>
      </c>
      <c r="D11" s="203">
        <v>557783.8708298205</v>
      </c>
      <c r="E11" s="202">
        <v>9.410079682045982</v>
      </c>
      <c r="F11" s="203">
        <v>276923.71694388136</v>
      </c>
      <c r="G11" s="202">
        <v>11.15562640735718</v>
      </c>
      <c r="H11" s="212">
        <f t="shared" si="0"/>
        <v>14.275039534070938</v>
      </c>
      <c r="I11" s="307"/>
      <c r="J11" s="307"/>
    </row>
    <row r="12" spans="1:10" ht="16.5">
      <c r="A12" s="148" t="s">
        <v>95</v>
      </c>
      <c r="B12" s="213">
        <v>995790.4949569914</v>
      </c>
      <c r="C12" s="202">
        <v>9.116747087730579</v>
      </c>
      <c r="D12" s="203">
        <v>742821.3793879932</v>
      </c>
      <c r="E12" s="202">
        <v>9.782427434983267</v>
      </c>
      <c r="F12" s="203">
        <v>252969.11556899798</v>
      </c>
      <c r="G12" s="202">
        <v>8.421009423711391</v>
      </c>
      <c r="H12" s="212">
        <f t="shared" si="0"/>
        <v>17.02985439616842</v>
      </c>
      <c r="I12" s="307"/>
      <c r="J12" s="307"/>
    </row>
    <row r="13" spans="1:10" ht="16.5">
      <c r="A13" s="148" t="s">
        <v>154</v>
      </c>
      <c r="B13" s="213">
        <v>310840.70181176346</v>
      </c>
      <c r="C13" s="202">
        <v>36.25238159929885</v>
      </c>
      <c r="D13" s="203">
        <v>196263.91674347257</v>
      </c>
      <c r="E13" s="202">
        <v>47.74607917373903</v>
      </c>
      <c r="F13" s="203">
        <v>114576.78506829086</v>
      </c>
      <c r="G13" s="202">
        <v>47.731189681422215</v>
      </c>
      <c r="H13" s="212">
        <f t="shared" si="0"/>
        <v>5.315949408098907</v>
      </c>
      <c r="I13" s="307"/>
      <c r="J13" s="307"/>
    </row>
    <row r="14" spans="1:10" ht="16.5">
      <c r="A14" s="148" t="s">
        <v>141</v>
      </c>
      <c r="B14" s="213">
        <v>921163.5601366891</v>
      </c>
      <c r="C14" s="202">
        <v>4.810891185052259</v>
      </c>
      <c r="D14" s="203">
        <v>479772.02220156917</v>
      </c>
      <c r="E14" s="202">
        <v>5.5166704212280955</v>
      </c>
      <c r="F14" s="203">
        <v>441391.53793511994</v>
      </c>
      <c r="G14" s="202">
        <v>4.744371086372257</v>
      </c>
      <c r="H14" s="212">
        <f t="shared" si="0"/>
        <v>15.753596146608617</v>
      </c>
      <c r="I14" s="307"/>
      <c r="J14" s="307"/>
    </row>
    <row r="15" spans="1:10" ht="16.5">
      <c r="A15" s="148" t="s">
        <v>93</v>
      </c>
      <c r="B15" s="213">
        <v>1234203.397964874</v>
      </c>
      <c r="C15" s="202">
        <v>11.745775841055242</v>
      </c>
      <c r="D15" s="203">
        <v>893861.1928394362</v>
      </c>
      <c r="E15" s="202">
        <v>11.167250606596333</v>
      </c>
      <c r="F15" s="203">
        <v>340342.2051254378</v>
      </c>
      <c r="G15" s="202">
        <v>13.95220326625242</v>
      </c>
      <c r="H15" s="212">
        <f t="shared" si="0"/>
        <v>21.107154837329414</v>
      </c>
      <c r="I15" s="307"/>
      <c r="J15" s="307"/>
    </row>
    <row r="16" spans="1:10" ht="16.5">
      <c r="A16" s="150" t="s">
        <v>97</v>
      </c>
      <c r="B16" s="221">
        <v>125197.04733685947</v>
      </c>
      <c r="C16" s="205">
        <v>8.158331140531166</v>
      </c>
      <c r="D16" s="204">
        <v>75869.94493993292</v>
      </c>
      <c r="E16" s="205">
        <v>9.299525384223294</v>
      </c>
      <c r="F16" s="204">
        <v>49327.102396926544</v>
      </c>
      <c r="G16" s="205">
        <v>9.265331166518306</v>
      </c>
      <c r="H16" s="214">
        <f t="shared" si="0"/>
        <v>2.14110046016156</v>
      </c>
      <c r="I16" s="307"/>
      <c r="J16" s="307"/>
    </row>
    <row r="17" spans="1:2" ht="16.5">
      <c r="A17" s="46" t="s">
        <v>137</v>
      </c>
      <c r="B17" s="222"/>
    </row>
    <row r="18" ht="16.5">
      <c r="A18" s="47" t="s">
        <v>76</v>
      </c>
    </row>
  </sheetData>
  <sheetProtection/>
  <mergeCells count="2">
    <mergeCell ref="A5:A6"/>
    <mergeCell ref="H5:H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3:BD32"/>
  <sheetViews>
    <sheetView zoomScalePageLayoutView="0" workbookViewId="0" topLeftCell="A1">
      <selection activeCell="A1" sqref="A1"/>
    </sheetView>
  </sheetViews>
  <sheetFormatPr defaultColWidth="11.421875" defaultRowHeight="15"/>
  <cols>
    <col min="8" max="8" width="6.28125" style="0" customWidth="1"/>
    <col min="15" max="15" width="6.28125" style="0" customWidth="1"/>
    <col min="22" max="22" width="6.28125" style="0" customWidth="1"/>
    <col min="29" max="29" width="6.28125" style="0" customWidth="1"/>
    <col min="36" max="36" width="6.28125" style="0" customWidth="1"/>
    <col min="43" max="43" width="6.28125" style="0" customWidth="1"/>
    <col min="50" max="50" width="6.140625" style="0" customWidth="1"/>
  </cols>
  <sheetData>
    <row r="3" spans="1:56" ht="15">
      <c r="A3" s="4" t="s">
        <v>99</v>
      </c>
      <c r="B3" s="4"/>
      <c r="C3" s="4"/>
      <c r="D3" s="4"/>
      <c r="E3" s="5"/>
      <c r="F3" s="3"/>
      <c r="G3" s="2"/>
      <c r="H3" s="2"/>
      <c r="I3" s="3"/>
      <c r="J3" s="4"/>
      <c r="K3" s="4"/>
      <c r="L3" s="4"/>
      <c r="M3" s="4"/>
      <c r="N3" s="2"/>
      <c r="O3" s="2"/>
      <c r="P3" s="3"/>
      <c r="Q3" s="2"/>
      <c r="R3" s="5"/>
      <c r="S3" s="4"/>
      <c r="T3" s="4"/>
      <c r="U3" s="2"/>
      <c r="V3" s="2"/>
      <c r="W3" s="3"/>
      <c r="X3" s="2"/>
      <c r="Y3" s="4"/>
      <c r="Z3" s="5"/>
      <c r="AA3" s="5"/>
      <c r="AB3" s="2"/>
      <c r="AC3" s="2"/>
      <c r="AD3" s="3"/>
      <c r="AE3" s="2"/>
      <c r="AF3" s="5"/>
      <c r="AG3" s="4"/>
      <c r="AH3" s="4"/>
      <c r="AI3" s="5"/>
      <c r="AJ3" s="5"/>
      <c r="AK3" s="3"/>
      <c r="AL3" s="2"/>
      <c r="AM3" s="3"/>
      <c r="AN3" s="5"/>
      <c r="AO3" s="5"/>
      <c r="AP3" s="2"/>
      <c r="AQ3" s="2"/>
      <c r="AR3" s="3"/>
      <c r="AS3" s="2"/>
      <c r="AT3" s="3"/>
      <c r="AU3" s="4"/>
      <c r="AV3" s="3"/>
      <c r="AW3" s="2"/>
      <c r="AX3" s="2"/>
      <c r="AY3" s="3"/>
      <c r="AZ3" s="2"/>
      <c r="BA3" s="4"/>
      <c r="BB3" s="2"/>
      <c r="BC3" s="3"/>
      <c r="BD3" s="2"/>
    </row>
    <row r="4" spans="1:56" ht="15">
      <c r="A4" s="6" t="s">
        <v>42</v>
      </c>
      <c r="B4" s="4"/>
      <c r="C4" s="4"/>
      <c r="D4" s="4"/>
      <c r="E4" s="4"/>
      <c r="F4" s="3"/>
      <c r="G4" s="2"/>
      <c r="H4" s="2"/>
      <c r="I4" s="3"/>
      <c r="J4" s="4"/>
      <c r="K4" s="4"/>
      <c r="L4" s="4"/>
      <c r="M4" s="4"/>
      <c r="N4" s="2"/>
      <c r="O4" s="2"/>
      <c r="P4" s="3"/>
      <c r="Q4" s="2"/>
      <c r="R4" s="4"/>
      <c r="S4" s="4"/>
      <c r="T4" s="4"/>
      <c r="U4" s="2"/>
      <c r="V4" s="2"/>
      <c r="W4" s="3"/>
      <c r="X4" s="2"/>
      <c r="Y4" s="4"/>
      <c r="Z4" s="4"/>
      <c r="AA4" s="4"/>
      <c r="AB4" s="2"/>
      <c r="AC4" s="2"/>
      <c r="AD4" s="3"/>
      <c r="AE4" s="2"/>
      <c r="AF4" s="4"/>
      <c r="AG4" s="4"/>
      <c r="AH4" s="4"/>
      <c r="AI4" s="4"/>
      <c r="AJ4" s="4"/>
      <c r="AK4" s="3"/>
      <c r="AL4" s="2"/>
      <c r="AM4" s="3"/>
      <c r="AN4" s="4"/>
      <c r="AO4" s="4"/>
      <c r="AP4" s="2"/>
      <c r="AQ4" s="2"/>
      <c r="AR4" s="3"/>
      <c r="AS4" s="2"/>
      <c r="AT4" s="3"/>
      <c r="AU4" s="4"/>
      <c r="AV4" s="3"/>
      <c r="AW4" s="2"/>
      <c r="AX4" s="2"/>
      <c r="AY4" s="3"/>
      <c r="AZ4" s="2"/>
      <c r="BA4" s="4"/>
      <c r="BB4" s="2"/>
      <c r="BC4" s="3"/>
      <c r="BD4" s="2"/>
    </row>
    <row r="5" spans="1:56" ht="15">
      <c r="A5" s="6">
        <v>2014</v>
      </c>
      <c r="B5" s="4"/>
      <c r="C5" s="4"/>
      <c r="D5" s="4"/>
      <c r="E5" s="5"/>
      <c r="F5" s="3"/>
      <c r="G5" s="2"/>
      <c r="H5" s="2"/>
      <c r="I5" s="3"/>
      <c r="J5" s="4"/>
      <c r="K5" s="4"/>
      <c r="L5" s="4"/>
      <c r="M5" s="4"/>
      <c r="N5" s="2"/>
      <c r="O5" s="2"/>
      <c r="P5" s="3"/>
      <c r="Q5" s="2"/>
      <c r="R5" s="5"/>
      <c r="S5" s="4"/>
      <c r="T5" s="4"/>
      <c r="U5" s="2"/>
      <c r="V5" s="2"/>
      <c r="W5" s="3"/>
      <c r="X5" s="2"/>
      <c r="Y5" s="4"/>
      <c r="Z5" s="5"/>
      <c r="AA5" s="5"/>
      <c r="AB5" s="2"/>
      <c r="AC5" s="2"/>
      <c r="AD5" s="3"/>
      <c r="AE5" s="2"/>
      <c r="AF5" s="5"/>
      <c r="AG5" s="4"/>
      <c r="AH5" s="4"/>
      <c r="AI5" s="5"/>
      <c r="AJ5" s="5"/>
      <c r="AK5" s="3"/>
      <c r="AL5" s="2"/>
      <c r="AM5" s="3"/>
      <c r="AN5" s="5"/>
      <c r="AO5" s="5"/>
      <c r="AP5" s="2"/>
      <c r="AQ5" s="2"/>
      <c r="AR5" s="3"/>
      <c r="AS5" s="2"/>
      <c r="AT5" s="3"/>
      <c r="AU5" s="4"/>
      <c r="AV5" s="3"/>
      <c r="AW5" s="2"/>
      <c r="AX5" s="2"/>
      <c r="AY5" s="3"/>
      <c r="AZ5" s="2"/>
      <c r="BA5" s="4"/>
      <c r="BB5" s="2"/>
      <c r="BC5" s="3"/>
      <c r="BD5" s="2"/>
    </row>
    <row r="6" spans="1:56" ht="15">
      <c r="A6" s="340" t="s">
        <v>44</v>
      </c>
      <c r="B6" s="339" t="s">
        <v>98</v>
      </c>
      <c r="C6" s="339"/>
      <c r="D6" s="339"/>
      <c r="E6" s="339"/>
      <c r="F6" s="339"/>
      <c r="G6" s="339"/>
      <c r="H6" s="7"/>
      <c r="I6" s="339" t="s">
        <v>100</v>
      </c>
      <c r="J6" s="339"/>
      <c r="K6" s="339"/>
      <c r="L6" s="339"/>
      <c r="M6" s="339"/>
      <c r="N6" s="339"/>
      <c r="O6" s="7"/>
      <c r="P6" s="339" t="s">
        <v>94</v>
      </c>
      <c r="Q6" s="339"/>
      <c r="R6" s="339"/>
      <c r="S6" s="339"/>
      <c r="T6" s="339"/>
      <c r="U6" s="339"/>
      <c r="V6" s="7"/>
      <c r="W6" s="339" t="s">
        <v>101</v>
      </c>
      <c r="X6" s="339"/>
      <c r="Y6" s="339"/>
      <c r="Z6" s="339"/>
      <c r="AA6" s="339"/>
      <c r="AB6" s="339"/>
      <c r="AC6" s="7"/>
      <c r="AD6" s="339" t="s">
        <v>93</v>
      </c>
      <c r="AE6" s="339"/>
      <c r="AF6" s="339"/>
      <c r="AG6" s="339"/>
      <c r="AH6" s="339"/>
      <c r="AI6" s="339"/>
      <c r="AJ6" s="7"/>
      <c r="AK6" s="339" t="s">
        <v>92</v>
      </c>
      <c r="AL6" s="339"/>
      <c r="AM6" s="339"/>
      <c r="AN6" s="339"/>
      <c r="AO6" s="339"/>
      <c r="AP6" s="339"/>
      <c r="AQ6" s="7"/>
      <c r="AR6" s="339" t="s">
        <v>95</v>
      </c>
      <c r="AS6" s="339"/>
      <c r="AT6" s="339"/>
      <c r="AU6" s="339"/>
      <c r="AV6" s="339"/>
      <c r="AW6" s="339"/>
      <c r="AX6" s="7"/>
      <c r="AY6" s="339" t="s">
        <v>96</v>
      </c>
      <c r="AZ6" s="339"/>
      <c r="BA6" s="339"/>
      <c r="BB6" s="339"/>
      <c r="BC6" s="339"/>
      <c r="BD6" s="339"/>
    </row>
    <row r="7" spans="1:56" ht="15">
      <c r="A7" s="341"/>
      <c r="B7" s="338" t="s">
        <v>87</v>
      </c>
      <c r="C7" s="338"/>
      <c r="D7" s="338" t="s">
        <v>85</v>
      </c>
      <c r="E7" s="338"/>
      <c r="F7" s="338" t="s">
        <v>3</v>
      </c>
      <c r="G7" s="338"/>
      <c r="H7" s="8"/>
      <c r="I7" s="338" t="s">
        <v>87</v>
      </c>
      <c r="J7" s="338"/>
      <c r="K7" s="338" t="s">
        <v>85</v>
      </c>
      <c r="L7" s="338"/>
      <c r="M7" s="338" t="s">
        <v>3</v>
      </c>
      <c r="N7" s="338"/>
      <c r="O7" s="8"/>
      <c r="P7" s="338" t="s">
        <v>87</v>
      </c>
      <c r="Q7" s="338"/>
      <c r="R7" s="338" t="s">
        <v>85</v>
      </c>
      <c r="S7" s="338"/>
      <c r="T7" s="338" t="s">
        <v>3</v>
      </c>
      <c r="U7" s="338"/>
      <c r="V7" s="8"/>
      <c r="W7" s="338" t="s">
        <v>87</v>
      </c>
      <c r="X7" s="338"/>
      <c r="Y7" s="338" t="s">
        <v>85</v>
      </c>
      <c r="Z7" s="338"/>
      <c r="AA7" s="338" t="s">
        <v>3</v>
      </c>
      <c r="AB7" s="338"/>
      <c r="AC7" s="8"/>
      <c r="AD7" s="338" t="s">
        <v>87</v>
      </c>
      <c r="AE7" s="338"/>
      <c r="AF7" s="338" t="s">
        <v>85</v>
      </c>
      <c r="AG7" s="338"/>
      <c r="AH7" s="338" t="s">
        <v>3</v>
      </c>
      <c r="AI7" s="338"/>
      <c r="AJ7" s="8"/>
      <c r="AK7" s="338" t="s">
        <v>87</v>
      </c>
      <c r="AL7" s="338"/>
      <c r="AM7" s="338" t="s">
        <v>85</v>
      </c>
      <c r="AN7" s="338"/>
      <c r="AO7" s="338" t="s">
        <v>3</v>
      </c>
      <c r="AP7" s="338"/>
      <c r="AQ7" s="8"/>
      <c r="AR7" s="338" t="s">
        <v>87</v>
      </c>
      <c r="AS7" s="338"/>
      <c r="AT7" s="338" t="s">
        <v>85</v>
      </c>
      <c r="AU7" s="338"/>
      <c r="AV7" s="338" t="s">
        <v>3</v>
      </c>
      <c r="AW7" s="338"/>
      <c r="AX7" s="8"/>
      <c r="AY7" s="338" t="s">
        <v>87</v>
      </c>
      <c r="AZ7" s="338"/>
      <c r="BA7" s="338" t="s">
        <v>85</v>
      </c>
      <c r="BB7" s="338"/>
      <c r="BC7" s="338" t="s">
        <v>3</v>
      </c>
      <c r="BD7" s="338"/>
    </row>
    <row r="8" spans="1:56" ht="15">
      <c r="A8" s="342"/>
      <c r="B8" s="9" t="s">
        <v>79</v>
      </c>
      <c r="C8" s="9" t="s">
        <v>12</v>
      </c>
      <c r="D8" s="9" t="s">
        <v>79</v>
      </c>
      <c r="E8" s="9" t="s">
        <v>12</v>
      </c>
      <c r="F8" s="10" t="s">
        <v>79</v>
      </c>
      <c r="G8" s="11" t="s">
        <v>12</v>
      </c>
      <c r="H8" s="11"/>
      <c r="I8" s="10" t="s">
        <v>79</v>
      </c>
      <c r="J8" s="9" t="s">
        <v>12</v>
      </c>
      <c r="K8" s="9" t="s">
        <v>79</v>
      </c>
      <c r="L8" s="9" t="s">
        <v>12</v>
      </c>
      <c r="M8" s="9" t="s">
        <v>79</v>
      </c>
      <c r="N8" s="11" t="s">
        <v>12</v>
      </c>
      <c r="O8" s="11"/>
      <c r="P8" s="10" t="s">
        <v>79</v>
      </c>
      <c r="Q8" s="11" t="s">
        <v>12</v>
      </c>
      <c r="R8" s="9" t="s">
        <v>79</v>
      </c>
      <c r="S8" s="9" t="s">
        <v>12</v>
      </c>
      <c r="T8" s="9" t="s">
        <v>79</v>
      </c>
      <c r="U8" s="11" t="s">
        <v>12</v>
      </c>
      <c r="V8" s="11"/>
      <c r="W8" s="10" t="s">
        <v>79</v>
      </c>
      <c r="X8" s="11" t="s">
        <v>12</v>
      </c>
      <c r="Y8" s="9" t="s">
        <v>79</v>
      </c>
      <c r="Z8" s="9" t="s">
        <v>12</v>
      </c>
      <c r="AA8" s="9" t="s">
        <v>79</v>
      </c>
      <c r="AB8" s="11" t="s">
        <v>12</v>
      </c>
      <c r="AC8" s="11"/>
      <c r="AD8" s="10" t="s">
        <v>79</v>
      </c>
      <c r="AE8" s="11" t="s">
        <v>12</v>
      </c>
      <c r="AF8" s="9" t="s">
        <v>79</v>
      </c>
      <c r="AG8" s="9" t="s">
        <v>12</v>
      </c>
      <c r="AH8" s="9" t="s">
        <v>79</v>
      </c>
      <c r="AI8" s="9" t="s">
        <v>12</v>
      </c>
      <c r="AJ8" s="9"/>
      <c r="AK8" s="10" t="s">
        <v>79</v>
      </c>
      <c r="AL8" s="11" t="s">
        <v>12</v>
      </c>
      <c r="AM8" s="10" t="s">
        <v>79</v>
      </c>
      <c r="AN8" s="9" t="s">
        <v>12</v>
      </c>
      <c r="AO8" s="9" t="s">
        <v>79</v>
      </c>
      <c r="AP8" s="11" t="s">
        <v>12</v>
      </c>
      <c r="AQ8" s="11"/>
      <c r="AR8" s="10" t="s">
        <v>79</v>
      </c>
      <c r="AS8" s="11" t="s">
        <v>12</v>
      </c>
      <c r="AT8" s="10" t="s">
        <v>79</v>
      </c>
      <c r="AU8" s="9" t="s">
        <v>12</v>
      </c>
      <c r="AV8" s="10" t="s">
        <v>79</v>
      </c>
      <c r="AW8" s="11" t="s">
        <v>12</v>
      </c>
      <c r="AX8" s="11"/>
      <c r="AY8" s="10" t="s">
        <v>79</v>
      </c>
      <c r="AZ8" s="11" t="s">
        <v>12</v>
      </c>
      <c r="BA8" s="9" t="s">
        <v>79</v>
      </c>
      <c r="BB8" s="11" t="s">
        <v>12</v>
      </c>
      <c r="BC8" s="10" t="s">
        <v>79</v>
      </c>
      <c r="BD8" s="11" t="s">
        <v>12</v>
      </c>
    </row>
    <row r="9" spans="1:56" ht="15">
      <c r="A9" s="12" t="s">
        <v>102</v>
      </c>
      <c r="B9" s="13">
        <v>48841.97345865491</v>
      </c>
      <c r="C9" s="14">
        <v>25.946667904081906</v>
      </c>
      <c r="D9" s="13">
        <v>69665.62723583986</v>
      </c>
      <c r="E9" s="14">
        <v>16.597481265840912</v>
      </c>
      <c r="F9" s="13">
        <v>118507.60069449479</v>
      </c>
      <c r="G9" s="14">
        <v>20.15273796998483</v>
      </c>
      <c r="H9" s="14"/>
      <c r="I9" s="13">
        <v>124983.0490529298</v>
      </c>
      <c r="J9" s="13">
        <v>34.3094106738452</v>
      </c>
      <c r="K9" s="13">
        <v>46502.97472030763</v>
      </c>
      <c r="L9" s="14">
        <v>36.16370674412032</v>
      </c>
      <c r="M9" s="13">
        <v>171486.02377323748</v>
      </c>
      <c r="N9" s="14">
        <v>32.33644418305614</v>
      </c>
      <c r="O9" s="14"/>
      <c r="P9" s="13">
        <v>353395.6453002711</v>
      </c>
      <c r="Q9" s="14">
        <v>4.2437602274694965</v>
      </c>
      <c r="R9" s="13">
        <v>468456.67494311294</v>
      </c>
      <c r="S9" s="14">
        <v>3.1422562768948747</v>
      </c>
      <c r="T9" s="13">
        <v>821852.320243384</v>
      </c>
      <c r="U9" s="14">
        <v>3.2857640987741146</v>
      </c>
      <c r="V9" s="14"/>
      <c r="W9" s="13">
        <v>65980.33425213853</v>
      </c>
      <c r="X9" s="14">
        <v>15.910985464590544</v>
      </c>
      <c r="Y9" s="13">
        <v>45288.721624234175</v>
      </c>
      <c r="Z9" s="14">
        <v>14.725328913339819</v>
      </c>
      <c r="AA9" s="13">
        <v>111269.0558763727</v>
      </c>
      <c r="AB9" s="14">
        <v>14.943669041810049</v>
      </c>
      <c r="AC9" s="14"/>
      <c r="AD9" s="13">
        <v>869162.6066510526</v>
      </c>
      <c r="AE9" s="14">
        <v>12.710091327488337</v>
      </c>
      <c r="AF9" s="13">
        <v>286859.53251117835</v>
      </c>
      <c r="AG9" s="14">
        <v>12.066623589660773</v>
      </c>
      <c r="AH9" s="13">
        <v>1156022.1391622308</v>
      </c>
      <c r="AI9" s="14">
        <v>12.204381063908826</v>
      </c>
      <c r="AJ9" s="14"/>
      <c r="AK9" s="13">
        <v>641183.7405003621</v>
      </c>
      <c r="AL9" s="14">
        <v>11.280470990622193</v>
      </c>
      <c r="AM9" s="13">
        <v>272193.27270049375</v>
      </c>
      <c r="AN9" s="14">
        <v>12.636738720239338</v>
      </c>
      <c r="AO9" s="13">
        <v>913377.0132008562</v>
      </c>
      <c r="AP9" s="14">
        <v>11.213897271313824</v>
      </c>
      <c r="AQ9" s="14"/>
      <c r="AR9" s="13">
        <v>504557.0162580091</v>
      </c>
      <c r="AS9" s="14">
        <v>11.792992953035725</v>
      </c>
      <c r="AT9" s="13">
        <v>221225.79825093164</v>
      </c>
      <c r="AU9" s="14">
        <v>17.09559895787124</v>
      </c>
      <c r="AV9" s="13">
        <v>725782.8145089409</v>
      </c>
      <c r="AW9" s="14">
        <v>12.000693674030199</v>
      </c>
      <c r="AX9" s="14"/>
      <c r="AY9" s="13">
        <v>75256.945961004</v>
      </c>
      <c r="AZ9" s="14">
        <v>4.500949531248274</v>
      </c>
      <c r="BA9" s="13">
        <v>92245.88521925083</v>
      </c>
      <c r="BB9" s="14">
        <v>4.652377256126646</v>
      </c>
      <c r="BC9" s="13">
        <v>167502.83118025484</v>
      </c>
      <c r="BD9" s="14">
        <v>3.8973016889377052</v>
      </c>
    </row>
    <row r="10" spans="1:56" ht="15">
      <c r="A10" s="15" t="s">
        <v>77</v>
      </c>
      <c r="B10" s="16">
        <v>1176.0124573867374</v>
      </c>
      <c r="C10" s="17">
        <v>32.435991234654985</v>
      </c>
      <c r="D10" s="16">
        <v>1600.070195186722</v>
      </c>
      <c r="E10" s="17">
        <v>49.84306913799384</v>
      </c>
      <c r="F10" s="16">
        <v>2776.0826525734597</v>
      </c>
      <c r="G10" s="17">
        <v>37.00357491225741</v>
      </c>
      <c r="H10" s="17"/>
      <c r="I10" s="16">
        <v>961.4387829324818</v>
      </c>
      <c r="J10" s="16">
        <v>87.38232157917295</v>
      </c>
      <c r="K10" s="16">
        <v>290.1263933487514</v>
      </c>
      <c r="L10" s="17">
        <v>90.32212091213987</v>
      </c>
      <c r="M10" s="16">
        <v>1251.5651762812333</v>
      </c>
      <c r="N10" s="17">
        <v>88.04916873475082</v>
      </c>
      <c r="O10" s="17"/>
      <c r="P10" s="16">
        <v>45423.27482266372</v>
      </c>
      <c r="Q10" s="17">
        <v>10.364913137572898</v>
      </c>
      <c r="R10" s="16">
        <v>48319.16895889419</v>
      </c>
      <c r="S10" s="17">
        <v>8.722978311732358</v>
      </c>
      <c r="T10" s="16">
        <v>93742.44378155791</v>
      </c>
      <c r="U10" s="17">
        <v>8.644484086713785</v>
      </c>
      <c r="V10" s="17"/>
      <c r="W10" s="16">
        <v>1550.4309873240795</v>
      </c>
      <c r="X10" s="17">
        <v>40.931361448043475</v>
      </c>
      <c r="Y10" s="16">
        <v>1522.9083362973456</v>
      </c>
      <c r="Z10" s="17">
        <v>39.25404176024393</v>
      </c>
      <c r="AA10" s="16">
        <v>3073.339323621425</v>
      </c>
      <c r="AB10" s="17">
        <v>39.19652094759328</v>
      </c>
      <c r="AC10" s="17"/>
      <c r="AD10" s="16">
        <v>331.77083333333337</v>
      </c>
      <c r="AE10" s="17">
        <v>98.48140498164388</v>
      </c>
      <c r="AF10" s="16">
        <v>421.6358805668017</v>
      </c>
      <c r="AG10" s="17">
        <v>78.96053574434558</v>
      </c>
      <c r="AH10" s="16">
        <v>753.4067139001351</v>
      </c>
      <c r="AI10" s="17">
        <v>87.14864600470622</v>
      </c>
      <c r="AJ10" s="17"/>
      <c r="AK10" s="16">
        <v>5189.62059754442</v>
      </c>
      <c r="AL10" s="17">
        <v>30.97821836028633</v>
      </c>
      <c r="AM10" s="16">
        <v>2948.6200644202167</v>
      </c>
      <c r="AN10" s="17">
        <v>40.59715825013859</v>
      </c>
      <c r="AO10" s="16">
        <v>8138.240661964638</v>
      </c>
      <c r="AP10" s="17">
        <v>33.143601095204446</v>
      </c>
      <c r="AQ10" s="17"/>
      <c r="AR10" s="16">
        <v>781.6185897435898</v>
      </c>
      <c r="AS10" s="17">
        <v>46.772992865794286</v>
      </c>
      <c r="AT10" s="16">
        <v>683.0679163973282</v>
      </c>
      <c r="AU10" s="17">
        <v>39.439130260022196</v>
      </c>
      <c r="AV10" s="16">
        <v>1464.6865061409183</v>
      </c>
      <c r="AW10" s="17">
        <v>41.59728428869528</v>
      </c>
      <c r="AX10" s="17"/>
      <c r="AY10" s="16">
        <v>20176.727675578826</v>
      </c>
      <c r="AZ10" s="17">
        <v>8.447281114300518</v>
      </c>
      <c r="BA10" s="16">
        <v>20455.192467654568</v>
      </c>
      <c r="BB10" s="17">
        <v>9.732170057184163</v>
      </c>
      <c r="BC10" s="16">
        <v>40631.92014323339</v>
      </c>
      <c r="BD10" s="17">
        <v>7.609215829421465</v>
      </c>
    </row>
    <row r="11" spans="1:56" ht="15">
      <c r="A11" s="18" t="s">
        <v>46</v>
      </c>
      <c r="B11" s="19">
        <v>630.0070241709259</v>
      </c>
      <c r="C11" s="20">
        <v>44.941933702374534</v>
      </c>
      <c r="D11" s="19">
        <v>1552.4112450295088</v>
      </c>
      <c r="E11" s="20">
        <v>25.737964262442546</v>
      </c>
      <c r="F11" s="19">
        <v>2182.4182692004347</v>
      </c>
      <c r="G11" s="20">
        <v>27.78221521954424</v>
      </c>
      <c r="H11" s="20"/>
      <c r="I11" s="19">
        <v>0</v>
      </c>
      <c r="J11" s="19">
        <v>0</v>
      </c>
      <c r="K11" s="19">
        <v>0</v>
      </c>
      <c r="L11" s="20">
        <v>0</v>
      </c>
      <c r="M11" s="19">
        <v>0</v>
      </c>
      <c r="N11" s="20">
        <v>0</v>
      </c>
      <c r="O11" s="20"/>
      <c r="P11" s="19">
        <v>1515.6971174994253</v>
      </c>
      <c r="Q11" s="20">
        <v>22.24019269682665</v>
      </c>
      <c r="R11" s="19">
        <v>3360.8851211896654</v>
      </c>
      <c r="S11" s="20">
        <v>33.982526221402054</v>
      </c>
      <c r="T11" s="19">
        <v>4876.58223868909</v>
      </c>
      <c r="U11" s="20">
        <v>26.57990222024409</v>
      </c>
      <c r="V11" s="20"/>
      <c r="W11" s="19">
        <v>36.40226901259496</v>
      </c>
      <c r="X11" s="20">
        <v>98.61689434041021</v>
      </c>
      <c r="Y11" s="19">
        <v>0</v>
      </c>
      <c r="Z11" s="20">
        <v>0</v>
      </c>
      <c r="AA11" s="19">
        <v>36.40226901259496</v>
      </c>
      <c r="AB11" s="20">
        <v>98.61689434041021</v>
      </c>
      <c r="AC11" s="20"/>
      <c r="AD11" s="19">
        <v>0</v>
      </c>
      <c r="AE11" s="20">
        <v>0</v>
      </c>
      <c r="AF11" s="19">
        <v>0</v>
      </c>
      <c r="AG11" s="20">
        <v>0</v>
      </c>
      <c r="AH11" s="19">
        <v>0</v>
      </c>
      <c r="AI11" s="20">
        <v>0</v>
      </c>
      <c r="AJ11" s="20"/>
      <c r="AK11" s="19">
        <v>1545.8876621240697</v>
      </c>
      <c r="AL11" s="20">
        <v>61.89531600649135</v>
      </c>
      <c r="AM11" s="19">
        <v>700.0352163560989</v>
      </c>
      <c r="AN11" s="20">
        <v>73.34309175682188</v>
      </c>
      <c r="AO11" s="19">
        <v>2245.9228784801685</v>
      </c>
      <c r="AP11" s="20">
        <v>64.8925607289019</v>
      </c>
      <c r="AQ11" s="20"/>
      <c r="AR11" s="19">
        <v>0</v>
      </c>
      <c r="AS11" s="20">
        <v>0</v>
      </c>
      <c r="AT11" s="19">
        <v>0</v>
      </c>
      <c r="AU11" s="20">
        <v>0</v>
      </c>
      <c r="AV11" s="19">
        <v>0</v>
      </c>
      <c r="AW11" s="20">
        <v>0</v>
      </c>
      <c r="AX11" s="20"/>
      <c r="AY11" s="19">
        <v>524.1050246844723</v>
      </c>
      <c r="AZ11" s="20">
        <v>53.21397742438002</v>
      </c>
      <c r="BA11" s="19">
        <v>1406.6897576402735</v>
      </c>
      <c r="BB11" s="20">
        <v>41.0767081834897</v>
      </c>
      <c r="BC11" s="19">
        <v>1930.794782324746</v>
      </c>
      <c r="BD11" s="20">
        <v>36.94967902851538</v>
      </c>
    </row>
    <row r="12" spans="1:56" ht="15">
      <c r="A12" s="15" t="s">
        <v>103</v>
      </c>
      <c r="B12" s="16">
        <v>6699.002428514681</v>
      </c>
      <c r="C12" s="17">
        <v>33.24301647258964</v>
      </c>
      <c r="D12" s="16">
        <v>6778.843185264399</v>
      </c>
      <c r="E12" s="17">
        <v>17.681573831662796</v>
      </c>
      <c r="F12" s="16">
        <v>13477.845613779082</v>
      </c>
      <c r="G12" s="17">
        <v>24.54616091443823</v>
      </c>
      <c r="H12" s="17"/>
      <c r="I12" s="16">
        <v>970.3596944240109</v>
      </c>
      <c r="J12" s="16">
        <v>65.13444695512561</v>
      </c>
      <c r="K12" s="16">
        <v>1281.4779093616703</v>
      </c>
      <c r="L12" s="17">
        <v>67.11359149901276</v>
      </c>
      <c r="M12" s="16">
        <v>2251.837603785681</v>
      </c>
      <c r="N12" s="17">
        <v>65.90466173300942</v>
      </c>
      <c r="O12" s="17"/>
      <c r="P12" s="16">
        <v>15714.071334850902</v>
      </c>
      <c r="Q12" s="17">
        <v>15.421916753476175</v>
      </c>
      <c r="R12" s="16">
        <v>20907.61406440282</v>
      </c>
      <c r="S12" s="17">
        <v>11.586859103289845</v>
      </c>
      <c r="T12" s="16">
        <v>36621.685399253714</v>
      </c>
      <c r="U12" s="17">
        <v>12.062392047720873</v>
      </c>
      <c r="V12" s="17"/>
      <c r="W12" s="16">
        <v>0</v>
      </c>
      <c r="X12" s="17">
        <v>0</v>
      </c>
      <c r="Y12" s="16">
        <v>70.40985886174735</v>
      </c>
      <c r="Z12" s="17">
        <v>99.28733270063702</v>
      </c>
      <c r="AA12" s="16">
        <v>70.40985886174735</v>
      </c>
      <c r="AB12" s="17">
        <v>99.28733270063702</v>
      </c>
      <c r="AC12" s="17"/>
      <c r="AD12" s="16">
        <v>0</v>
      </c>
      <c r="AE12" s="17">
        <v>0</v>
      </c>
      <c r="AF12" s="16">
        <v>0</v>
      </c>
      <c r="AG12" s="17">
        <v>0</v>
      </c>
      <c r="AH12" s="16">
        <v>0</v>
      </c>
      <c r="AI12" s="17">
        <v>0</v>
      </c>
      <c r="AJ12" s="17"/>
      <c r="AK12" s="16">
        <v>29019.971064550526</v>
      </c>
      <c r="AL12" s="17">
        <v>26.918308007472692</v>
      </c>
      <c r="AM12" s="16">
        <v>9814.574621574217</v>
      </c>
      <c r="AN12" s="17">
        <v>29.516752589964884</v>
      </c>
      <c r="AO12" s="16">
        <v>38834.54568612475</v>
      </c>
      <c r="AP12" s="17">
        <v>26.51606661985191</v>
      </c>
      <c r="AQ12" s="17"/>
      <c r="AR12" s="16">
        <v>141.24993421782864</v>
      </c>
      <c r="AS12" s="17">
        <v>99.2895110961078</v>
      </c>
      <c r="AT12" s="16">
        <v>98.87961888089721</v>
      </c>
      <c r="AU12" s="17">
        <v>76.26890224558764</v>
      </c>
      <c r="AV12" s="16">
        <v>240.12955309872586</v>
      </c>
      <c r="AW12" s="17">
        <v>88.3656085682307</v>
      </c>
      <c r="AX12" s="17"/>
      <c r="AY12" s="16">
        <v>4937.031819036606</v>
      </c>
      <c r="AZ12" s="17">
        <v>20.428377825326667</v>
      </c>
      <c r="BA12" s="16">
        <v>8264.477822145076</v>
      </c>
      <c r="BB12" s="17">
        <v>23.962091789282923</v>
      </c>
      <c r="BC12" s="16">
        <v>13201.509641181681</v>
      </c>
      <c r="BD12" s="17">
        <v>20.100000868695506</v>
      </c>
    </row>
    <row r="13" spans="1:56" ht="15">
      <c r="A13" s="18" t="s">
        <v>8</v>
      </c>
      <c r="B13" s="19">
        <v>511.9937661867131</v>
      </c>
      <c r="C13" s="20">
        <v>34.327247755879434</v>
      </c>
      <c r="D13" s="19">
        <v>1648.2185683813316</v>
      </c>
      <c r="E13" s="20">
        <v>16.651583009676518</v>
      </c>
      <c r="F13" s="19">
        <v>2160.2123345680443</v>
      </c>
      <c r="G13" s="20">
        <v>16.276889368073043</v>
      </c>
      <c r="H13" s="20"/>
      <c r="I13" s="19">
        <v>0</v>
      </c>
      <c r="J13" s="19">
        <v>0</v>
      </c>
      <c r="K13" s="19">
        <v>0</v>
      </c>
      <c r="L13" s="20">
        <v>0</v>
      </c>
      <c r="M13" s="19">
        <v>0</v>
      </c>
      <c r="N13" s="20">
        <v>0</v>
      </c>
      <c r="O13" s="20"/>
      <c r="P13" s="19">
        <v>10094.787709964841</v>
      </c>
      <c r="Q13" s="20">
        <v>21.4975813597098</v>
      </c>
      <c r="R13" s="19">
        <v>17689.213484580723</v>
      </c>
      <c r="S13" s="20">
        <v>14.213294705353144</v>
      </c>
      <c r="T13" s="19">
        <v>27784.001194545555</v>
      </c>
      <c r="U13" s="20">
        <v>14.462292257738252</v>
      </c>
      <c r="V13" s="20"/>
      <c r="W13" s="19">
        <v>11512.446528549179</v>
      </c>
      <c r="X13" s="20">
        <v>19.130506066271025</v>
      </c>
      <c r="Y13" s="19">
        <v>6625.7415756419605</v>
      </c>
      <c r="Z13" s="20">
        <v>17.72958551902109</v>
      </c>
      <c r="AA13" s="19">
        <v>18138.188104191144</v>
      </c>
      <c r="AB13" s="20">
        <v>17.714856074924416</v>
      </c>
      <c r="AC13" s="20"/>
      <c r="AD13" s="19">
        <v>1441.7171919416546</v>
      </c>
      <c r="AE13" s="20">
        <v>45.09763796064148</v>
      </c>
      <c r="AF13" s="19">
        <v>545.8030641433025</v>
      </c>
      <c r="AG13" s="20">
        <v>47.23944522707044</v>
      </c>
      <c r="AH13" s="19">
        <v>1987.520256084957</v>
      </c>
      <c r="AI13" s="20">
        <v>43.56097117891979</v>
      </c>
      <c r="AJ13" s="20"/>
      <c r="AK13" s="19">
        <v>16355.4429399041</v>
      </c>
      <c r="AL13" s="20">
        <v>17.29619867100121</v>
      </c>
      <c r="AM13" s="19">
        <v>8687.016636411332</v>
      </c>
      <c r="AN13" s="20">
        <v>17.300048631007154</v>
      </c>
      <c r="AO13" s="19">
        <v>25042.45957631543</v>
      </c>
      <c r="AP13" s="20">
        <v>16.799092446558713</v>
      </c>
      <c r="AQ13" s="20"/>
      <c r="AR13" s="19">
        <v>74386.30722221604</v>
      </c>
      <c r="AS13" s="20">
        <v>12.575989154317572</v>
      </c>
      <c r="AT13" s="19">
        <v>29113.09890844446</v>
      </c>
      <c r="AU13" s="20">
        <v>10.98509731261217</v>
      </c>
      <c r="AV13" s="19">
        <v>103499.4061306605</v>
      </c>
      <c r="AW13" s="20">
        <v>11.65881749572366</v>
      </c>
      <c r="AX13" s="20"/>
      <c r="AY13" s="19">
        <v>1315.0574032654683</v>
      </c>
      <c r="AZ13" s="20">
        <v>37.89079120720055</v>
      </c>
      <c r="BA13" s="19">
        <v>2448.9510504823456</v>
      </c>
      <c r="BB13" s="20">
        <v>31.42208916061634</v>
      </c>
      <c r="BC13" s="19">
        <v>3764.008453747814</v>
      </c>
      <c r="BD13" s="20">
        <v>29.758045684168117</v>
      </c>
    </row>
    <row r="14" spans="1:56" ht="15">
      <c r="A14" s="15" t="s">
        <v>47</v>
      </c>
      <c r="B14" s="16">
        <v>0</v>
      </c>
      <c r="C14" s="17">
        <v>0</v>
      </c>
      <c r="D14" s="16">
        <v>301.43010309270693</v>
      </c>
      <c r="E14" s="17">
        <v>35.85829558614713</v>
      </c>
      <c r="F14" s="16">
        <v>301.43010309270693</v>
      </c>
      <c r="G14" s="17">
        <v>35.85829558614713</v>
      </c>
      <c r="H14" s="17"/>
      <c r="I14" s="16">
        <v>292.14462476979736</v>
      </c>
      <c r="J14" s="16">
        <v>97.64574276145743</v>
      </c>
      <c r="K14" s="16">
        <v>41.16713855342638</v>
      </c>
      <c r="L14" s="17">
        <v>68.80627892414711</v>
      </c>
      <c r="M14" s="16">
        <v>333.3117633232237</v>
      </c>
      <c r="N14" s="17">
        <v>91.44819931482823</v>
      </c>
      <c r="O14" s="17"/>
      <c r="P14" s="16">
        <v>6873.218242073741</v>
      </c>
      <c r="Q14" s="17">
        <v>14.490629703110761</v>
      </c>
      <c r="R14" s="16">
        <v>6207.177880868474</v>
      </c>
      <c r="S14" s="17">
        <v>15.30305502083401</v>
      </c>
      <c r="T14" s="16">
        <v>13080.396122942218</v>
      </c>
      <c r="U14" s="17">
        <v>13.390052381680114</v>
      </c>
      <c r="V14" s="17"/>
      <c r="W14" s="16">
        <v>2575.0746707010944</v>
      </c>
      <c r="X14" s="17">
        <v>98.56053966166984</v>
      </c>
      <c r="Y14" s="16">
        <v>584.2198216198877</v>
      </c>
      <c r="Z14" s="17">
        <v>80.84698609128658</v>
      </c>
      <c r="AA14" s="16">
        <v>3159.2944923209825</v>
      </c>
      <c r="AB14" s="17">
        <v>95.1658694038263</v>
      </c>
      <c r="AC14" s="17"/>
      <c r="AD14" s="16">
        <v>72.22694060001717</v>
      </c>
      <c r="AE14" s="17">
        <v>97.19151211564879</v>
      </c>
      <c r="AF14" s="16">
        <v>144.45388120003435</v>
      </c>
      <c r="AG14" s="17">
        <v>97.19151211564879</v>
      </c>
      <c r="AH14" s="16">
        <v>216.68082180005152</v>
      </c>
      <c r="AI14" s="17">
        <v>97.19151211564879</v>
      </c>
      <c r="AJ14" s="17"/>
      <c r="AK14" s="16">
        <v>22.029785002621914</v>
      </c>
      <c r="AL14" s="17">
        <v>97.70398715528142</v>
      </c>
      <c r="AM14" s="16">
        <v>140.84807374826806</v>
      </c>
      <c r="AN14" s="17">
        <v>47.20566386838641</v>
      </c>
      <c r="AO14" s="16">
        <v>162.87785875088997</v>
      </c>
      <c r="AP14" s="17">
        <v>46.5968310425674</v>
      </c>
      <c r="AQ14" s="17"/>
      <c r="AR14" s="16">
        <v>178.18757150457103</v>
      </c>
      <c r="AS14" s="17">
        <v>62.45175147091426</v>
      </c>
      <c r="AT14" s="16">
        <v>127.22855558202387</v>
      </c>
      <c r="AU14" s="17">
        <v>62.21719367476961</v>
      </c>
      <c r="AV14" s="16">
        <v>305.4161270865949</v>
      </c>
      <c r="AW14" s="17">
        <v>57.85487271265484</v>
      </c>
      <c r="AX14" s="17"/>
      <c r="AY14" s="16">
        <v>3302.149169349887</v>
      </c>
      <c r="AZ14" s="17">
        <v>23.133480032317582</v>
      </c>
      <c r="BA14" s="16">
        <v>3268.785184626576</v>
      </c>
      <c r="BB14" s="17">
        <v>21.46141978098157</v>
      </c>
      <c r="BC14" s="16">
        <v>6570.934353976463</v>
      </c>
      <c r="BD14" s="17">
        <v>18.63954172908493</v>
      </c>
    </row>
    <row r="15" spans="1:56" ht="15">
      <c r="A15" s="18" t="s">
        <v>48</v>
      </c>
      <c r="B15" s="19">
        <v>0</v>
      </c>
      <c r="C15" s="20">
        <v>0</v>
      </c>
      <c r="D15" s="19">
        <v>46.792835598905604</v>
      </c>
      <c r="E15" s="20">
        <v>93.10174114062448</v>
      </c>
      <c r="F15" s="19">
        <v>46.792835598905604</v>
      </c>
      <c r="G15" s="20">
        <v>93.10174114062448</v>
      </c>
      <c r="H15" s="20"/>
      <c r="I15" s="19">
        <v>0</v>
      </c>
      <c r="J15" s="19">
        <v>0</v>
      </c>
      <c r="K15" s="19">
        <v>0</v>
      </c>
      <c r="L15" s="20">
        <v>0</v>
      </c>
      <c r="M15" s="19">
        <v>0</v>
      </c>
      <c r="N15" s="20">
        <v>0</v>
      </c>
      <c r="O15" s="20"/>
      <c r="P15" s="19">
        <v>15851.419033496642</v>
      </c>
      <c r="Q15" s="20">
        <v>9.878930647529598</v>
      </c>
      <c r="R15" s="19">
        <v>32293.51277065319</v>
      </c>
      <c r="S15" s="20">
        <v>7.348464521331191</v>
      </c>
      <c r="T15" s="19">
        <v>48144.93180414983</v>
      </c>
      <c r="U15" s="20">
        <v>6.807844744174407</v>
      </c>
      <c r="V15" s="20"/>
      <c r="W15" s="19">
        <v>7298.874921788396</v>
      </c>
      <c r="X15" s="20">
        <v>32.140887220556074</v>
      </c>
      <c r="Y15" s="19">
        <v>5377.145855161381</v>
      </c>
      <c r="Z15" s="20">
        <v>25.577805535821675</v>
      </c>
      <c r="AA15" s="19">
        <v>12676.020776949777</v>
      </c>
      <c r="AB15" s="20">
        <v>28.184249975100734</v>
      </c>
      <c r="AC15" s="20"/>
      <c r="AD15" s="19">
        <v>55425.52404799347</v>
      </c>
      <c r="AE15" s="20">
        <v>26.812190670261554</v>
      </c>
      <c r="AF15" s="19">
        <v>14281.029342748141</v>
      </c>
      <c r="AG15" s="20">
        <v>22.541076713059137</v>
      </c>
      <c r="AH15" s="19">
        <v>69706.55339074161</v>
      </c>
      <c r="AI15" s="20">
        <v>24.852515072919225</v>
      </c>
      <c r="AJ15" s="20"/>
      <c r="AK15" s="19">
        <v>1554.265771977035</v>
      </c>
      <c r="AL15" s="20">
        <v>57.770114328327836</v>
      </c>
      <c r="AM15" s="19">
        <v>1033.8178061258106</v>
      </c>
      <c r="AN15" s="20">
        <v>64.23806824861633</v>
      </c>
      <c r="AO15" s="19">
        <v>2588.0835781028454</v>
      </c>
      <c r="AP15" s="20">
        <v>51.57943776929995</v>
      </c>
      <c r="AQ15" s="20"/>
      <c r="AR15" s="19">
        <v>10505.496205208805</v>
      </c>
      <c r="AS15" s="20">
        <v>38.315902765522935</v>
      </c>
      <c r="AT15" s="19">
        <v>3779.2291501857326</v>
      </c>
      <c r="AU15" s="20">
        <v>24.80059901586268</v>
      </c>
      <c r="AV15" s="19">
        <v>14284.72535539454</v>
      </c>
      <c r="AW15" s="20">
        <v>31.7722763804078</v>
      </c>
      <c r="AX15" s="20"/>
      <c r="AY15" s="19">
        <v>651.1150278460686</v>
      </c>
      <c r="AZ15" s="20">
        <v>37.921816794532525</v>
      </c>
      <c r="BA15" s="19">
        <v>1314.4904591285008</v>
      </c>
      <c r="BB15" s="20">
        <v>32.843975487686926</v>
      </c>
      <c r="BC15" s="19">
        <v>1965.605486974569</v>
      </c>
      <c r="BD15" s="20">
        <v>27.31406289279798</v>
      </c>
    </row>
    <row r="16" spans="1:56" ht="15">
      <c r="A16" s="18" t="s">
        <v>49</v>
      </c>
      <c r="B16" s="19">
        <v>3787.28869707968</v>
      </c>
      <c r="C16" s="20">
        <v>23.19339679412648</v>
      </c>
      <c r="D16" s="19">
        <v>6006.059191832546</v>
      </c>
      <c r="E16" s="20">
        <v>15.704147387778669</v>
      </c>
      <c r="F16" s="19">
        <v>9793.347888912225</v>
      </c>
      <c r="G16" s="20">
        <v>17.36542054732107</v>
      </c>
      <c r="H16" s="20"/>
      <c r="I16" s="19">
        <v>2934.7374975393413</v>
      </c>
      <c r="J16" s="19">
        <v>88.83690699519542</v>
      </c>
      <c r="K16" s="19">
        <v>1295.0423804756017</v>
      </c>
      <c r="L16" s="20">
        <v>81.27100158115577</v>
      </c>
      <c r="M16" s="19">
        <v>4229.779878014942</v>
      </c>
      <c r="N16" s="20">
        <v>86.39675994033088</v>
      </c>
      <c r="O16" s="20"/>
      <c r="P16" s="19">
        <v>19924.70589591186</v>
      </c>
      <c r="Q16" s="20">
        <v>10.887068762216831</v>
      </c>
      <c r="R16" s="19">
        <v>24608.819719681425</v>
      </c>
      <c r="S16" s="20">
        <v>8.165464458605816</v>
      </c>
      <c r="T16" s="19">
        <v>44533.5256155933</v>
      </c>
      <c r="U16" s="20">
        <v>8.286722069691107</v>
      </c>
      <c r="V16" s="20"/>
      <c r="W16" s="19">
        <v>54.26670918948472</v>
      </c>
      <c r="X16" s="20">
        <v>96.24396002079085</v>
      </c>
      <c r="Y16" s="19">
        <v>13.56667729737118</v>
      </c>
      <c r="Z16" s="20">
        <v>96.24396002079085</v>
      </c>
      <c r="AA16" s="19">
        <v>67.8333864868559</v>
      </c>
      <c r="AB16" s="20">
        <v>96.24396002079084</v>
      </c>
      <c r="AC16" s="20"/>
      <c r="AD16" s="19">
        <v>0</v>
      </c>
      <c r="AE16" s="20">
        <v>0</v>
      </c>
      <c r="AF16" s="19">
        <v>0</v>
      </c>
      <c r="AG16" s="20">
        <v>0</v>
      </c>
      <c r="AH16" s="19">
        <v>0</v>
      </c>
      <c r="AI16" s="20">
        <v>0</v>
      </c>
      <c r="AJ16" s="20"/>
      <c r="AK16" s="19">
        <v>46471.501522740145</v>
      </c>
      <c r="AL16" s="20">
        <v>18.607655889856055</v>
      </c>
      <c r="AM16" s="19">
        <v>26700.873762618012</v>
      </c>
      <c r="AN16" s="20">
        <v>23.815457034389862</v>
      </c>
      <c r="AO16" s="19">
        <v>73172.37528535817</v>
      </c>
      <c r="AP16" s="20">
        <v>18.075932887735956</v>
      </c>
      <c r="AQ16" s="20"/>
      <c r="AR16" s="19">
        <v>43932.3427888444</v>
      </c>
      <c r="AS16" s="20">
        <v>26.209707347973787</v>
      </c>
      <c r="AT16" s="19">
        <v>29079.691402465858</v>
      </c>
      <c r="AU16" s="20">
        <v>37.9548833127658</v>
      </c>
      <c r="AV16" s="19">
        <v>73012.03419131026</v>
      </c>
      <c r="AW16" s="20">
        <v>30.133753471262843</v>
      </c>
      <c r="AX16" s="20"/>
      <c r="AY16" s="19">
        <v>6295.452209494783</v>
      </c>
      <c r="AZ16" s="20">
        <v>15.023858684016389</v>
      </c>
      <c r="BA16" s="19">
        <v>7503.193383975988</v>
      </c>
      <c r="BB16" s="20">
        <v>12.796050547588584</v>
      </c>
      <c r="BC16" s="19">
        <v>13798.64559347077</v>
      </c>
      <c r="BD16" s="20">
        <v>12.66511077188188</v>
      </c>
    </row>
    <row r="17" spans="1:56" ht="15">
      <c r="A17" s="15" t="s">
        <v>14</v>
      </c>
      <c r="B17" s="16">
        <v>3382.641733140933</v>
      </c>
      <c r="C17" s="17">
        <v>33.37495447464539</v>
      </c>
      <c r="D17" s="16">
        <v>7657.263419062952</v>
      </c>
      <c r="E17" s="17">
        <v>18.390551848948753</v>
      </c>
      <c r="F17" s="16">
        <v>11039.905152203886</v>
      </c>
      <c r="G17" s="17">
        <v>19.50957951698037</v>
      </c>
      <c r="H17" s="17"/>
      <c r="I17" s="16">
        <v>80113.89390976395</v>
      </c>
      <c r="J17" s="16">
        <v>48.81874588214471</v>
      </c>
      <c r="K17" s="16">
        <v>12814.084381234432</v>
      </c>
      <c r="L17" s="17">
        <v>75.51552364703312</v>
      </c>
      <c r="M17" s="16">
        <v>92927.97829099838</v>
      </c>
      <c r="N17" s="17">
        <v>49.638675966487504</v>
      </c>
      <c r="O17" s="17"/>
      <c r="P17" s="16">
        <v>34095.86802759463</v>
      </c>
      <c r="Q17" s="17">
        <v>22.420560832723847</v>
      </c>
      <c r="R17" s="16">
        <v>42173.20033333439</v>
      </c>
      <c r="S17" s="17">
        <v>15.986033577704092</v>
      </c>
      <c r="T17" s="16">
        <v>76269.06836092903</v>
      </c>
      <c r="U17" s="17">
        <v>17.982094816260954</v>
      </c>
      <c r="V17" s="17"/>
      <c r="W17" s="16">
        <v>0</v>
      </c>
      <c r="X17" s="17">
        <v>0</v>
      </c>
      <c r="Y17" s="16">
        <v>0</v>
      </c>
      <c r="Z17" s="17">
        <v>0</v>
      </c>
      <c r="AA17" s="16">
        <v>0</v>
      </c>
      <c r="AB17" s="17">
        <v>0</v>
      </c>
      <c r="AC17" s="17"/>
      <c r="AD17" s="16">
        <v>0</v>
      </c>
      <c r="AE17" s="17">
        <v>0</v>
      </c>
      <c r="AF17" s="16">
        <v>0</v>
      </c>
      <c r="AG17" s="17">
        <v>0</v>
      </c>
      <c r="AH17" s="16">
        <v>0</v>
      </c>
      <c r="AI17" s="17">
        <v>0</v>
      </c>
      <c r="AJ17" s="17"/>
      <c r="AK17" s="16">
        <v>10886.412716917843</v>
      </c>
      <c r="AL17" s="17">
        <v>35.13463277306851</v>
      </c>
      <c r="AM17" s="16">
        <v>5036.5491716968545</v>
      </c>
      <c r="AN17" s="17">
        <v>35.474088321842515</v>
      </c>
      <c r="AO17" s="16">
        <v>15922.9618886147</v>
      </c>
      <c r="AP17" s="17">
        <v>32.50746509010924</v>
      </c>
      <c r="AQ17" s="17"/>
      <c r="AR17" s="16">
        <v>13482.649013714583</v>
      </c>
      <c r="AS17" s="17">
        <v>39.911575781106315</v>
      </c>
      <c r="AT17" s="16">
        <v>4637.169395075308</v>
      </c>
      <c r="AU17" s="17">
        <v>36.7193143925855</v>
      </c>
      <c r="AV17" s="16">
        <v>18119.818408789895</v>
      </c>
      <c r="AW17" s="17">
        <v>38.86101488039574</v>
      </c>
      <c r="AX17" s="17"/>
      <c r="AY17" s="16">
        <v>2338.4518173630263</v>
      </c>
      <c r="AZ17" s="17">
        <v>26.40912380191265</v>
      </c>
      <c r="BA17" s="16">
        <v>4816.641178753842</v>
      </c>
      <c r="BB17" s="17">
        <v>20.62496088716441</v>
      </c>
      <c r="BC17" s="16">
        <v>7155.092996116869</v>
      </c>
      <c r="BD17" s="17">
        <v>19.388794741949653</v>
      </c>
    </row>
    <row r="18" spans="1:56" ht="15">
      <c r="A18" s="18" t="s">
        <v>9</v>
      </c>
      <c r="B18" s="19">
        <v>740.2390041379417</v>
      </c>
      <c r="C18" s="20">
        <v>31.231251047434217</v>
      </c>
      <c r="D18" s="19">
        <v>2096.618082509093</v>
      </c>
      <c r="E18" s="20">
        <v>23.916137017940365</v>
      </c>
      <c r="F18" s="19">
        <v>2836.8570866470345</v>
      </c>
      <c r="G18" s="20">
        <v>22.383043100351063</v>
      </c>
      <c r="H18" s="20"/>
      <c r="I18" s="19">
        <v>29.80202139891601</v>
      </c>
      <c r="J18" s="19">
        <v>68.96596397631762</v>
      </c>
      <c r="K18" s="19">
        <v>1639.3246376970199</v>
      </c>
      <c r="L18" s="20">
        <v>84.39841891782214</v>
      </c>
      <c r="M18" s="19">
        <v>1669.1266590959358</v>
      </c>
      <c r="N18" s="20">
        <v>82.91479927181854</v>
      </c>
      <c r="O18" s="20"/>
      <c r="P18" s="19">
        <v>26652.487121853686</v>
      </c>
      <c r="Q18" s="20">
        <v>11.642359715016372</v>
      </c>
      <c r="R18" s="19">
        <v>36706.75197896919</v>
      </c>
      <c r="S18" s="20">
        <v>8.966296839345285</v>
      </c>
      <c r="T18" s="19">
        <v>63359.23910082287</v>
      </c>
      <c r="U18" s="20">
        <v>9.224177296093107</v>
      </c>
      <c r="V18" s="20"/>
      <c r="W18" s="19">
        <v>13719.718665851275</v>
      </c>
      <c r="X18" s="20">
        <v>64.71895440880505</v>
      </c>
      <c r="Y18" s="19">
        <v>9570.22898263997</v>
      </c>
      <c r="Z18" s="20">
        <v>54.8100389788454</v>
      </c>
      <c r="AA18" s="19">
        <v>23289.94764849124</v>
      </c>
      <c r="AB18" s="20">
        <v>60.12982130888894</v>
      </c>
      <c r="AC18" s="20"/>
      <c r="AD18" s="19">
        <v>1487.259997577645</v>
      </c>
      <c r="AE18" s="20">
        <v>89.00782800490097</v>
      </c>
      <c r="AF18" s="19">
        <v>1178.8911632002364</v>
      </c>
      <c r="AG18" s="20">
        <v>75.61852271039682</v>
      </c>
      <c r="AH18" s="19">
        <v>2666.151160777881</v>
      </c>
      <c r="AI18" s="20">
        <v>82.97318737959853</v>
      </c>
      <c r="AJ18" s="20"/>
      <c r="AK18" s="19">
        <v>7522.140086435928</v>
      </c>
      <c r="AL18" s="20">
        <v>29.61982964922662</v>
      </c>
      <c r="AM18" s="19">
        <v>3415.7037973852653</v>
      </c>
      <c r="AN18" s="20">
        <v>25.797815026534725</v>
      </c>
      <c r="AO18" s="19">
        <v>10937.843883821193</v>
      </c>
      <c r="AP18" s="20">
        <v>24.368881336045412</v>
      </c>
      <c r="AQ18" s="20"/>
      <c r="AR18" s="19">
        <v>19328.84056974484</v>
      </c>
      <c r="AS18" s="20">
        <v>15.57665834241753</v>
      </c>
      <c r="AT18" s="19">
        <v>11684.759839484268</v>
      </c>
      <c r="AU18" s="20">
        <v>24.19524764477619</v>
      </c>
      <c r="AV18" s="19">
        <v>31013.600409229115</v>
      </c>
      <c r="AW18" s="20">
        <v>17.59389998139126</v>
      </c>
      <c r="AX18" s="20"/>
      <c r="AY18" s="19">
        <v>2747.637521014851</v>
      </c>
      <c r="AZ18" s="20">
        <v>23.841901691672124</v>
      </c>
      <c r="BA18" s="19">
        <v>4006.9104757752475</v>
      </c>
      <c r="BB18" s="20">
        <v>14.595789579669274</v>
      </c>
      <c r="BC18" s="19">
        <v>6754.547996790099</v>
      </c>
      <c r="BD18" s="20">
        <v>14.536483005192144</v>
      </c>
    </row>
    <row r="19" spans="1:56" ht="15">
      <c r="A19" s="15" t="s">
        <v>15</v>
      </c>
      <c r="B19" s="16">
        <v>246.9979185382337</v>
      </c>
      <c r="C19" s="17">
        <v>32.52667892437804</v>
      </c>
      <c r="D19" s="16">
        <v>1214.842456218359</v>
      </c>
      <c r="E19" s="17">
        <v>19.78764066055496</v>
      </c>
      <c r="F19" s="16">
        <v>1461.8403747565926</v>
      </c>
      <c r="G19" s="17">
        <v>20.105903708613525</v>
      </c>
      <c r="H19" s="17"/>
      <c r="I19" s="16">
        <v>985.5570616306222</v>
      </c>
      <c r="J19" s="16">
        <v>56.151544547388546</v>
      </c>
      <c r="K19" s="16">
        <v>437.968677023048</v>
      </c>
      <c r="L19" s="17">
        <v>52.34683532751462</v>
      </c>
      <c r="M19" s="16">
        <v>1423.5257386536705</v>
      </c>
      <c r="N19" s="17">
        <v>54.612062603018416</v>
      </c>
      <c r="O19" s="17"/>
      <c r="P19" s="16">
        <v>9178.22468048939</v>
      </c>
      <c r="Q19" s="17">
        <v>10.413989000883522</v>
      </c>
      <c r="R19" s="16">
        <v>14725.544923439324</v>
      </c>
      <c r="S19" s="17">
        <v>10.151996881464584</v>
      </c>
      <c r="T19" s="16">
        <v>23903.76960392871</v>
      </c>
      <c r="U19" s="17">
        <v>9.538816378156444</v>
      </c>
      <c r="V19" s="17"/>
      <c r="W19" s="16">
        <v>1895.8001411387258</v>
      </c>
      <c r="X19" s="17">
        <v>42.43051583253275</v>
      </c>
      <c r="Y19" s="16">
        <v>1433.1116725082363</v>
      </c>
      <c r="Z19" s="17">
        <v>33.71804351484038</v>
      </c>
      <c r="AA19" s="16">
        <v>3328.911813646962</v>
      </c>
      <c r="AB19" s="17">
        <v>35.64458669309451</v>
      </c>
      <c r="AC19" s="17"/>
      <c r="AD19" s="16">
        <v>6315.524716664342</v>
      </c>
      <c r="AE19" s="17">
        <v>32.68212677717277</v>
      </c>
      <c r="AF19" s="16">
        <v>2596.190489839284</v>
      </c>
      <c r="AG19" s="17">
        <v>33.263582671246375</v>
      </c>
      <c r="AH19" s="16">
        <v>8911.715206503628</v>
      </c>
      <c r="AI19" s="17">
        <v>30.38650895305901</v>
      </c>
      <c r="AJ19" s="17"/>
      <c r="AK19" s="16">
        <v>1921.7637553231493</v>
      </c>
      <c r="AL19" s="17">
        <v>41.67343484910081</v>
      </c>
      <c r="AM19" s="16">
        <v>1216.839636125784</v>
      </c>
      <c r="AN19" s="17">
        <v>41.483309548774876</v>
      </c>
      <c r="AO19" s="16">
        <v>3138.6033914489335</v>
      </c>
      <c r="AP19" s="17">
        <v>40.576094236198436</v>
      </c>
      <c r="AQ19" s="17"/>
      <c r="AR19" s="16">
        <v>4836.312561437493</v>
      </c>
      <c r="AS19" s="17">
        <v>40.53924957919624</v>
      </c>
      <c r="AT19" s="16">
        <v>3452.186306831612</v>
      </c>
      <c r="AU19" s="17">
        <v>47.408096838031746</v>
      </c>
      <c r="AV19" s="16">
        <v>8288.498868269104</v>
      </c>
      <c r="AW19" s="17">
        <v>43.04340054775287</v>
      </c>
      <c r="AX19" s="17"/>
      <c r="AY19" s="16">
        <v>1261.4775144226944</v>
      </c>
      <c r="AZ19" s="17">
        <v>24.76064456313911</v>
      </c>
      <c r="BA19" s="16">
        <v>1632.0963476799445</v>
      </c>
      <c r="BB19" s="17">
        <v>16.772410680017693</v>
      </c>
      <c r="BC19" s="16">
        <v>2893.5738621026394</v>
      </c>
      <c r="BD19" s="17">
        <v>15.798278717501177</v>
      </c>
    </row>
    <row r="20" spans="1:56" ht="15">
      <c r="A20" s="18" t="s">
        <v>50</v>
      </c>
      <c r="B20" s="19">
        <v>21206.31509381227</v>
      </c>
      <c r="C20" s="20">
        <v>58.031141876060644</v>
      </c>
      <c r="D20" s="19">
        <v>18248.608395904506</v>
      </c>
      <c r="E20" s="20">
        <v>60.98560334398798</v>
      </c>
      <c r="F20" s="19">
        <v>39454.92348971677</v>
      </c>
      <c r="G20" s="20">
        <v>59.01407539717303</v>
      </c>
      <c r="H20" s="20"/>
      <c r="I20" s="19">
        <v>109.96262785208498</v>
      </c>
      <c r="J20" s="19">
        <v>97.23353369659795</v>
      </c>
      <c r="K20" s="19">
        <v>36.654209284028326</v>
      </c>
      <c r="L20" s="20">
        <v>97.23353369659795</v>
      </c>
      <c r="M20" s="19">
        <v>146.6168371361133</v>
      </c>
      <c r="N20" s="20">
        <v>97.23353369659795</v>
      </c>
      <c r="O20" s="20"/>
      <c r="P20" s="19">
        <v>5320.483978039573</v>
      </c>
      <c r="Q20" s="20">
        <v>44.44182651203733</v>
      </c>
      <c r="R20" s="19">
        <v>6126.354873837464</v>
      </c>
      <c r="S20" s="20">
        <v>27.852525975902804</v>
      </c>
      <c r="T20" s="19">
        <v>11446.838851877039</v>
      </c>
      <c r="U20" s="20">
        <v>34.75214593186241</v>
      </c>
      <c r="V20" s="20"/>
      <c r="W20" s="19">
        <v>0</v>
      </c>
      <c r="X20" s="20">
        <v>0</v>
      </c>
      <c r="Y20" s="19">
        <v>0</v>
      </c>
      <c r="Z20" s="20">
        <v>0</v>
      </c>
      <c r="AA20" s="19">
        <v>0</v>
      </c>
      <c r="AB20" s="20">
        <v>0</v>
      </c>
      <c r="AC20" s="20"/>
      <c r="AD20" s="19">
        <v>0</v>
      </c>
      <c r="AE20" s="20">
        <v>0</v>
      </c>
      <c r="AF20" s="19">
        <v>0</v>
      </c>
      <c r="AG20" s="20">
        <v>0</v>
      </c>
      <c r="AH20" s="19">
        <v>0</v>
      </c>
      <c r="AI20" s="20">
        <v>0</v>
      </c>
      <c r="AJ20" s="20"/>
      <c r="AK20" s="19">
        <v>383673.0632530624</v>
      </c>
      <c r="AL20" s="20">
        <v>17.501147837211533</v>
      </c>
      <c r="AM20" s="19">
        <v>161410.00472449604</v>
      </c>
      <c r="AN20" s="20">
        <v>20.303429371812793</v>
      </c>
      <c r="AO20" s="19">
        <v>545083.0679775585</v>
      </c>
      <c r="AP20" s="20">
        <v>17.683018953103822</v>
      </c>
      <c r="AQ20" s="20"/>
      <c r="AR20" s="19">
        <v>83736.73514027821</v>
      </c>
      <c r="AS20" s="20">
        <v>48.29429116108634</v>
      </c>
      <c r="AT20" s="19">
        <v>19046.42514006786</v>
      </c>
      <c r="AU20" s="20">
        <v>50.42906386727726</v>
      </c>
      <c r="AV20" s="19">
        <v>102783.16028034608</v>
      </c>
      <c r="AW20" s="20">
        <v>48.17980375827497</v>
      </c>
      <c r="AX20" s="20"/>
      <c r="AY20" s="19">
        <v>2007.3631188895454</v>
      </c>
      <c r="AZ20" s="20">
        <v>25.620227575883693</v>
      </c>
      <c r="BA20" s="19">
        <v>1431.3430964879667</v>
      </c>
      <c r="BB20" s="20">
        <v>28.86561132806457</v>
      </c>
      <c r="BC20" s="19">
        <v>3438.706215377512</v>
      </c>
      <c r="BD20" s="20">
        <v>23.200595721203975</v>
      </c>
    </row>
    <row r="21" spans="1:56" ht="15">
      <c r="A21" s="15" t="s">
        <v>16</v>
      </c>
      <c r="B21" s="16">
        <v>5500.229983829911</v>
      </c>
      <c r="C21" s="17">
        <v>19.1171137241066</v>
      </c>
      <c r="D21" s="16">
        <v>10738.616622207559</v>
      </c>
      <c r="E21" s="17">
        <v>13.189670679508955</v>
      </c>
      <c r="F21" s="16">
        <v>16238.846606037469</v>
      </c>
      <c r="G21" s="17">
        <v>12.083931638176647</v>
      </c>
      <c r="H21" s="17"/>
      <c r="I21" s="16">
        <v>17632.995038531208</v>
      </c>
      <c r="J21" s="16">
        <v>92.87514942698883</v>
      </c>
      <c r="K21" s="16">
        <v>16335.73940423638</v>
      </c>
      <c r="L21" s="17">
        <v>80.26299451035975</v>
      </c>
      <c r="M21" s="16">
        <v>33968.734442767585</v>
      </c>
      <c r="N21" s="17">
        <v>86.47798026997043</v>
      </c>
      <c r="O21" s="17"/>
      <c r="P21" s="16">
        <v>17888.174088582553</v>
      </c>
      <c r="Q21" s="17">
        <v>15.649396609219565</v>
      </c>
      <c r="R21" s="16">
        <v>19753.11156819452</v>
      </c>
      <c r="S21" s="17">
        <v>12.80352595001388</v>
      </c>
      <c r="T21" s="16">
        <v>37641.28565677706</v>
      </c>
      <c r="U21" s="17">
        <v>12.265906794085133</v>
      </c>
      <c r="V21" s="17"/>
      <c r="W21" s="16">
        <v>0</v>
      </c>
      <c r="X21" s="17">
        <v>0</v>
      </c>
      <c r="Y21" s="16">
        <v>0</v>
      </c>
      <c r="Z21" s="17">
        <v>0</v>
      </c>
      <c r="AA21" s="16">
        <v>0</v>
      </c>
      <c r="AB21" s="17">
        <v>0</v>
      </c>
      <c r="AC21" s="17"/>
      <c r="AD21" s="16">
        <v>0</v>
      </c>
      <c r="AE21" s="17">
        <v>0</v>
      </c>
      <c r="AF21" s="16">
        <v>0</v>
      </c>
      <c r="AG21" s="17">
        <v>0</v>
      </c>
      <c r="AH21" s="16">
        <v>0</v>
      </c>
      <c r="AI21" s="17">
        <v>0</v>
      </c>
      <c r="AJ21" s="17"/>
      <c r="AK21" s="16">
        <v>43272.47450980393</v>
      </c>
      <c r="AL21" s="17">
        <v>39.34324434653207</v>
      </c>
      <c r="AM21" s="16">
        <v>9815.282352941178</v>
      </c>
      <c r="AN21" s="17">
        <v>37.58779055033807</v>
      </c>
      <c r="AO21" s="16">
        <v>53087.7568627451</v>
      </c>
      <c r="AP21" s="17">
        <v>37.865149779397036</v>
      </c>
      <c r="AQ21" s="17"/>
      <c r="AR21" s="16">
        <v>114186.12418300657</v>
      </c>
      <c r="AS21" s="17">
        <v>31.233121159103145</v>
      </c>
      <c r="AT21" s="16">
        <v>62150.15816993465</v>
      </c>
      <c r="AU21" s="17">
        <v>54.13799403867363</v>
      </c>
      <c r="AV21" s="16">
        <v>176336.28235294117</v>
      </c>
      <c r="AW21" s="17">
        <v>34.585370223032264</v>
      </c>
      <c r="AX21" s="17"/>
      <c r="AY21" s="16">
        <v>8434.584826136172</v>
      </c>
      <c r="AZ21" s="17">
        <v>13.26811599861478</v>
      </c>
      <c r="BA21" s="16">
        <v>8451.888488659053</v>
      </c>
      <c r="BB21" s="17">
        <v>14.744161236536321</v>
      </c>
      <c r="BC21" s="16">
        <v>16886.47331479522</v>
      </c>
      <c r="BD21" s="17">
        <v>12.572651326652936</v>
      </c>
    </row>
    <row r="22" spans="1:56" ht="15">
      <c r="A22" s="18" t="s">
        <v>17</v>
      </c>
      <c r="B22" s="19">
        <v>53.371462116139625</v>
      </c>
      <c r="C22" s="20">
        <v>89.26373637238584</v>
      </c>
      <c r="D22" s="19">
        <v>158.60006669742342</v>
      </c>
      <c r="E22" s="20">
        <v>45.65640256312168</v>
      </c>
      <c r="F22" s="19">
        <v>211.97152881356305</v>
      </c>
      <c r="G22" s="20">
        <v>40.891310302125625</v>
      </c>
      <c r="H22" s="20"/>
      <c r="I22" s="19">
        <v>1536.89825491915</v>
      </c>
      <c r="J22" s="19">
        <v>55.297135433011434</v>
      </c>
      <c r="K22" s="19">
        <v>3308.9134542175484</v>
      </c>
      <c r="L22" s="20">
        <v>53.7756191556367</v>
      </c>
      <c r="M22" s="19">
        <v>4845.8117091366985</v>
      </c>
      <c r="N22" s="20">
        <v>51.58359358083994</v>
      </c>
      <c r="O22" s="20"/>
      <c r="P22" s="19">
        <v>22629.687517977018</v>
      </c>
      <c r="Q22" s="20">
        <v>11.530635025981622</v>
      </c>
      <c r="R22" s="19">
        <v>31630.57134704193</v>
      </c>
      <c r="S22" s="20">
        <v>7.67963802719361</v>
      </c>
      <c r="T22" s="19">
        <v>54260.25886501894</v>
      </c>
      <c r="U22" s="20">
        <v>8.414733298275626</v>
      </c>
      <c r="V22" s="20"/>
      <c r="W22" s="19">
        <v>73.86666666666666</v>
      </c>
      <c r="X22" s="20">
        <v>99.32079811715249</v>
      </c>
      <c r="Y22" s="19">
        <v>73.86666666666666</v>
      </c>
      <c r="Z22" s="20">
        <v>99.32079811715249</v>
      </c>
      <c r="AA22" s="19">
        <v>147.73333333333332</v>
      </c>
      <c r="AB22" s="20">
        <v>99.32079811715249</v>
      </c>
      <c r="AC22" s="20"/>
      <c r="AD22" s="19">
        <v>0</v>
      </c>
      <c r="AE22" s="20">
        <v>0</v>
      </c>
      <c r="AF22" s="19">
        <v>0</v>
      </c>
      <c r="AG22" s="20">
        <v>0</v>
      </c>
      <c r="AH22" s="19">
        <v>0</v>
      </c>
      <c r="AI22" s="20">
        <v>0</v>
      </c>
      <c r="AJ22" s="20"/>
      <c r="AK22" s="19">
        <v>20660.59385392785</v>
      </c>
      <c r="AL22" s="20">
        <v>26.098468535560375</v>
      </c>
      <c r="AM22" s="19">
        <v>6962.080919384271</v>
      </c>
      <c r="AN22" s="20">
        <v>24.65118702418722</v>
      </c>
      <c r="AO22" s="19">
        <v>27622.674773312123</v>
      </c>
      <c r="AP22" s="20">
        <v>24.679347067886688</v>
      </c>
      <c r="AQ22" s="20"/>
      <c r="AR22" s="19">
        <v>22187.64821347806</v>
      </c>
      <c r="AS22" s="20">
        <v>39.848755170552394</v>
      </c>
      <c r="AT22" s="19">
        <v>11331.001492537313</v>
      </c>
      <c r="AU22" s="20">
        <v>40.91052308484529</v>
      </c>
      <c r="AV22" s="19">
        <v>33518.64970601538</v>
      </c>
      <c r="AW22" s="20">
        <v>39.78730359802242</v>
      </c>
      <c r="AX22" s="20"/>
      <c r="AY22" s="19">
        <v>1125.8904839882669</v>
      </c>
      <c r="AZ22" s="20">
        <v>21.508247517466447</v>
      </c>
      <c r="BA22" s="19">
        <v>1354.3162434546352</v>
      </c>
      <c r="BB22" s="20">
        <v>24.578998413610677</v>
      </c>
      <c r="BC22" s="19">
        <v>2480.2067274429023</v>
      </c>
      <c r="BD22" s="20">
        <v>18.958933507690105</v>
      </c>
    </row>
    <row r="23" spans="1:56" ht="15">
      <c r="A23" s="15" t="s">
        <v>10</v>
      </c>
      <c r="B23" s="16">
        <v>147.10443099573553</v>
      </c>
      <c r="C23" s="17">
        <v>96.89267124600948</v>
      </c>
      <c r="D23" s="16">
        <v>76.16820149765564</v>
      </c>
      <c r="E23" s="17">
        <v>50.98722700993537</v>
      </c>
      <c r="F23" s="16">
        <v>223.27263249339114</v>
      </c>
      <c r="G23" s="17">
        <v>72.57729675940729</v>
      </c>
      <c r="H23" s="17"/>
      <c r="I23" s="16">
        <v>0</v>
      </c>
      <c r="J23" s="16">
        <v>0</v>
      </c>
      <c r="K23" s="16">
        <v>0</v>
      </c>
      <c r="L23" s="17">
        <v>0</v>
      </c>
      <c r="M23" s="16">
        <v>0</v>
      </c>
      <c r="N23" s="17">
        <v>0</v>
      </c>
      <c r="O23" s="17"/>
      <c r="P23" s="16">
        <v>3511.4431352625347</v>
      </c>
      <c r="Q23" s="17">
        <v>16.581909097117467</v>
      </c>
      <c r="R23" s="16">
        <v>10198.292743561895</v>
      </c>
      <c r="S23" s="17">
        <v>14.214836045625475</v>
      </c>
      <c r="T23" s="16">
        <v>13709.735878824433</v>
      </c>
      <c r="U23" s="17">
        <v>11.642734476370777</v>
      </c>
      <c r="V23" s="17"/>
      <c r="W23" s="16">
        <v>19254.900608262495</v>
      </c>
      <c r="X23" s="17">
        <v>16.8822497642099</v>
      </c>
      <c r="Y23" s="16">
        <v>13418.66884970274</v>
      </c>
      <c r="Z23" s="17">
        <v>24.463009330360336</v>
      </c>
      <c r="AA23" s="16">
        <v>32673.569457965237</v>
      </c>
      <c r="AB23" s="17">
        <v>18.321399457546867</v>
      </c>
      <c r="AC23" s="17"/>
      <c r="AD23" s="16">
        <v>801949.1590407168</v>
      </c>
      <c r="AE23" s="17">
        <v>13.64622515415026</v>
      </c>
      <c r="AF23" s="16">
        <v>266236.81193403515</v>
      </c>
      <c r="AG23" s="17">
        <v>12.934554126303203</v>
      </c>
      <c r="AH23" s="16">
        <v>1068185.970974752</v>
      </c>
      <c r="AI23" s="17">
        <v>13.103185631931849</v>
      </c>
      <c r="AJ23" s="17"/>
      <c r="AK23" s="16">
        <v>804.2798445280494</v>
      </c>
      <c r="AL23" s="17">
        <v>44.22752939432162</v>
      </c>
      <c r="AM23" s="16">
        <v>815.0646076117646</v>
      </c>
      <c r="AN23" s="17">
        <v>37.945587939981806</v>
      </c>
      <c r="AO23" s="16">
        <v>1619.344452139814</v>
      </c>
      <c r="AP23" s="17">
        <v>35.980054365124595</v>
      </c>
      <c r="AQ23" s="17"/>
      <c r="AR23" s="16">
        <v>4125.46403107936</v>
      </c>
      <c r="AS23" s="17">
        <v>51.83202373300044</v>
      </c>
      <c r="AT23" s="16">
        <v>2818.6410932306253</v>
      </c>
      <c r="AU23" s="17">
        <v>61.09137917479924</v>
      </c>
      <c r="AV23" s="16">
        <v>6944.1051243099855</v>
      </c>
      <c r="AW23" s="17">
        <v>55.37977067956058</v>
      </c>
      <c r="AX23" s="17"/>
      <c r="AY23" s="16">
        <v>399.76226712127277</v>
      </c>
      <c r="AZ23" s="17">
        <v>55.435259935283234</v>
      </c>
      <c r="BA23" s="16">
        <v>798.3732753349675</v>
      </c>
      <c r="BB23" s="17">
        <v>87.88618398326682</v>
      </c>
      <c r="BC23" s="16">
        <v>1198.1355424562403</v>
      </c>
      <c r="BD23" s="17">
        <v>61.6041780017246</v>
      </c>
    </row>
    <row r="24" spans="1:56" ht="15">
      <c r="A24" s="18" t="s">
        <v>104</v>
      </c>
      <c r="B24" s="19">
        <v>65.44444444444444</v>
      </c>
      <c r="C24" s="20">
        <v>77.05286621099089</v>
      </c>
      <c r="D24" s="19">
        <v>319.30530814215024</v>
      </c>
      <c r="E24" s="20">
        <v>49.891710059630384</v>
      </c>
      <c r="F24" s="19">
        <v>384.7497525865947</v>
      </c>
      <c r="G24" s="20">
        <v>44.74873437902483</v>
      </c>
      <c r="H24" s="20"/>
      <c r="I24" s="19">
        <v>254.5741626794258</v>
      </c>
      <c r="J24" s="19">
        <v>64.4973502810317</v>
      </c>
      <c r="K24" s="19">
        <v>72.08012190447931</v>
      </c>
      <c r="L24" s="20">
        <v>72.96804068767474</v>
      </c>
      <c r="M24" s="19">
        <v>326.6542845839051</v>
      </c>
      <c r="N24" s="20">
        <v>58.175600049480025</v>
      </c>
      <c r="O24" s="20"/>
      <c r="P24" s="19">
        <v>6429.089273605092</v>
      </c>
      <c r="Q24" s="20">
        <v>15.217192454013711</v>
      </c>
      <c r="R24" s="19">
        <v>10437.776494847702</v>
      </c>
      <c r="S24" s="20">
        <v>10.524146096906698</v>
      </c>
      <c r="T24" s="19">
        <v>16866.865768452793</v>
      </c>
      <c r="U24" s="20">
        <v>10.846074002659051</v>
      </c>
      <c r="V24" s="20"/>
      <c r="W24" s="19">
        <v>1315.6333333333332</v>
      </c>
      <c r="X24" s="20">
        <v>40.82938940190978</v>
      </c>
      <c r="Y24" s="19">
        <v>1405.4181286549706</v>
      </c>
      <c r="Z24" s="20">
        <v>48.751320789136926</v>
      </c>
      <c r="AA24" s="19">
        <v>2721.051461988304</v>
      </c>
      <c r="AB24" s="20">
        <v>43.45166369620292</v>
      </c>
      <c r="AC24" s="20"/>
      <c r="AD24" s="19">
        <v>52</v>
      </c>
      <c r="AE24" s="20">
        <v>96.0768922830523</v>
      </c>
      <c r="AF24" s="19">
        <v>39</v>
      </c>
      <c r="AG24" s="20">
        <v>96.07689228305227</v>
      </c>
      <c r="AH24" s="19">
        <v>91</v>
      </c>
      <c r="AI24" s="20">
        <v>96.07689228305227</v>
      </c>
      <c r="AJ24" s="20"/>
      <c r="AK24" s="19">
        <v>9508.956073896865</v>
      </c>
      <c r="AL24" s="20">
        <v>48.040315808467646</v>
      </c>
      <c r="AM24" s="19">
        <v>5557.291959064328</v>
      </c>
      <c r="AN24" s="20">
        <v>43.52939873972959</v>
      </c>
      <c r="AO24" s="19">
        <v>15066.248032961188</v>
      </c>
      <c r="AP24" s="20">
        <v>45.34617478130033</v>
      </c>
      <c r="AQ24" s="20"/>
      <c r="AR24" s="19">
        <v>8217.085699096224</v>
      </c>
      <c r="AS24" s="20">
        <v>28.672561361935138</v>
      </c>
      <c r="AT24" s="19">
        <v>4937.650877192982</v>
      </c>
      <c r="AU24" s="20">
        <v>29.39657549061399</v>
      </c>
      <c r="AV24" s="19">
        <v>13154.736576289208</v>
      </c>
      <c r="AW24" s="20">
        <v>27.59673807929018</v>
      </c>
      <c r="AX24" s="20"/>
      <c r="AY24" s="19">
        <v>3791.740056927503</v>
      </c>
      <c r="AZ24" s="20">
        <v>16.97195850066518</v>
      </c>
      <c r="BA24" s="19">
        <v>4971.224105085705</v>
      </c>
      <c r="BB24" s="20">
        <v>16.00074197532365</v>
      </c>
      <c r="BC24" s="19">
        <v>8762.964162013208</v>
      </c>
      <c r="BD24" s="20">
        <v>14.564781684819247</v>
      </c>
    </row>
    <row r="25" spans="1:56" ht="15">
      <c r="A25" s="15" t="s">
        <v>105</v>
      </c>
      <c r="B25" s="16">
        <v>0</v>
      </c>
      <c r="C25" s="17">
        <v>0</v>
      </c>
      <c r="D25" s="16">
        <v>2.103587910183682</v>
      </c>
      <c r="E25" s="17">
        <v>96.520654381881</v>
      </c>
      <c r="F25" s="16">
        <v>2.103587910183682</v>
      </c>
      <c r="G25" s="17">
        <v>96.520654381881</v>
      </c>
      <c r="H25" s="17"/>
      <c r="I25" s="16">
        <v>1571.1360541982867</v>
      </c>
      <c r="J25" s="16">
        <v>96.92957231919166</v>
      </c>
      <c r="K25" s="16">
        <v>1571.1360541982867</v>
      </c>
      <c r="L25" s="17">
        <v>96.92957231919166</v>
      </c>
      <c r="M25" s="16">
        <v>3142.2721083965735</v>
      </c>
      <c r="N25" s="17">
        <v>96.92957231919166</v>
      </c>
      <c r="O25" s="17"/>
      <c r="P25" s="16">
        <v>2064.1794324774687</v>
      </c>
      <c r="Q25" s="17">
        <v>20.11341111346111</v>
      </c>
      <c r="R25" s="16">
        <v>3180.736347629465</v>
      </c>
      <c r="S25" s="17">
        <v>37.15746740543496</v>
      </c>
      <c r="T25" s="16">
        <v>5244.915780106934</v>
      </c>
      <c r="U25" s="17">
        <v>27.631773365124847</v>
      </c>
      <c r="V25" s="17"/>
      <c r="W25" s="16">
        <v>410.5954770721457</v>
      </c>
      <c r="X25" s="17">
        <v>59.62509598212097</v>
      </c>
      <c r="Y25" s="16">
        <v>359.7306797468239</v>
      </c>
      <c r="Z25" s="17">
        <v>60.36728182051755</v>
      </c>
      <c r="AA25" s="16">
        <v>770.3261568189696</v>
      </c>
      <c r="AB25" s="17">
        <v>59.89174564460096</v>
      </c>
      <c r="AC25" s="17"/>
      <c r="AD25" s="16">
        <v>366.13737095094416</v>
      </c>
      <c r="AE25" s="17">
        <v>71.46177579734496</v>
      </c>
      <c r="AF25" s="16">
        <v>366.13737095094416</v>
      </c>
      <c r="AG25" s="17">
        <v>71.46177579734496</v>
      </c>
      <c r="AH25" s="16">
        <v>732.2747419018883</v>
      </c>
      <c r="AI25" s="17">
        <v>71.46177579734496</v>
      </c>
      <c r="AJ25" s="17"/>
      <c r="AK25" s="16">
        <v>70.827405247565</v>
      </c>
      <c r="AL25" s="17">
        <v>76.38179033829182</v>
      </c>
      <c r="AM25" s="16">
        <v>50.967356937803764</v>
      </c>
      <c r="AN25" s="17">
        <v>55.02898442030798</v>
      </c>
      <c r="AO25" s="16">
        <v>121.79476218536877</v>
      </c>
      <c r="AP25" s="17">
        <v>63.570098578680515</v>
      </c>
      <c r="AQ25" s="17"/>
      <c r="AR25" s="16">
        <v>103.42371081307432</v>
      </c>
      <c r="AS25" s="17">
        <v>69.08313064260577</v>
      </c>
      <c r="AT25" s="16">
        <v>0</v>
      </c>
      <c r="AU25" s="17">
        <v>0</v>
      </c>
      <c r="AV25" s="16">
        <v>103.42371081307432</v>
      </c>
      <c r="AW25" s="17">
        <v>69.08313064260577</v>
      </c>
      <c r="AX25" s="17"/>
      <c r="AY25" s="16">
        <v>178.7491365136148</v>
      </c>
      <c r="AZ25" s="17">
        <v>47.53318271729977</v>
      </c>
      <c r="BA25" s="16">
        <v>149.09589499589276</v>
      </c>
      <c r="BB25" s="17">
        <v>56.29581734370187</v>
      </c>
      <c r="BC25" s="16">
        <v>327.8450315095076</v>
      </c>
      <c r="BD25" s="17">
        <v>38.9044589893994</v>
      </c>
    </row>
    <row r="26" spans="1:56" ht="15">
      <c r="A26" s="18" t="s">
        <v>51</v>
      </c>
      <c r="B26" s="19">
        <v>65.74504180851604</v>
      </c>
      <c r="C26" s="20">
        <v>96.91021154073957</v>
      </c>
      <c r="D26" s="19">
        <v>373.40604456671673</v>
      </c>
      <c r="E26" s="20">
        <v>92.92625969366905</v>
      </c>
      <c r="F26" s="19">
        <v>439.15108637523275</v>
      </c>
      <c r="G26" s="20">
        <v>80.81062668544129</v>
      </c>
      <c r="H26" s="20"/>
      <c r="I26" s="19">
        <v>313.93486013556657</v>
      </c>
      <c r="J26" s="19">
        <v>97.2874973288822</v>
      </c>
      <c r="K26" s="19">
        <v>143.51307891911614</v>
      </c>
      <c r="L26" s="20">
        <v>97.2874973288822</v>
      </c>
      <c r="M26" s="19">
        <v>457.4479390546827</v>
      </c>
      <c r="N26" s="20">
        <v>97.2874973288822</v>
      </c>
      <c r="O26" s="20"/>
      <c r="P26" s="19">
        <v>5241.758604386688</v>
      </c>
      <c r="Q26" s="20">
        <v>30.727033442707587</v>
      </c>
      <c r="R26" s="19">
        <v>3906.3824333772654</v>
      </c>
      <c r="S26" s="20">
        <v>17.723488085475253</v>
      </c>
      <c r="T26" s="19">
        <v>9148.14103776395</v>
      </c>
      <c r="U26" s="20">
        <v>23.522188441573537</v>
      </c>
      <c r="V26" s="20"/>
      <c r="W26" s="19">
        <v>210.4436486445699</v>
      </c>
      <c r="X26" s="20">
        <v>67.17931311750452</v>
      </c>
      <c r="Y26" s="19">
        <v>176.00176616986215</v>
      </c>
      <c r="Z26" s="20">
        <v>67.86990975390908</v>
      </c>
      <c r="AA26" s="19">
        <v>386.44541481443207</v>
      </c>
      <c r="AB26" s="20">
        <v>67.4563003857314</v>
      </c>
      <c r="AC26" s="20"/>
      <c r="AD26" s="19">
        <v>144.40319927898506</v>
      </c>
      <c r="AE26" s="20">
        <v>79.5789182650894</v>
      </c>
      <c r="AF26" s="19">
        <v>26.219385823489674</v>
      </c>
      <c r="AG26" s="20">
        <v>70.2890092970684</v>
      </c>
      <c r="AH26" s="19">
        <v>170.62258510247472</v>
      </c>
      <c r="AI26" s="20">
        <v>77.78118027055989</v>
      </c>
      <c r="AJ26" s="20"/>
      <c r="AK26" s="19">
        <v>215.82165081270426</v>
      </c>
      <c r="AL26" s="20">
        <v>50.37513365063</v>
      </c>
      <c r="AM26" s="19">
        <v>155.86198630620856</v>
      </c>
      <c r="AN26" s="20">
        <v>44.882875096954685</v>
      </c>
      <c r="AO26" s="19">
        <v>371.6836371189128</v>
      </c>
      <c r="AP26" s="20">
        <v>45.27855772837205</v>
      </c>
      <c r="AQ26" s="20"/>
      <c r="AR26" s="19">
        <v>2088.373041508559</v>
      </c>
      <c r="AS26" s="20">
        <v>70.71993037004042</v>
      </c>
      <c r="AT26" s="19">
        <v>808.5776913053058</v>
      </c>
      <c r="AU26" s="20">
        <v>48.76644462889193</v>
      </c>
      <c r="AV26" s="19">
        <v>2896.9507328138648</v>
      </c>
      <c r="AW26" s="20">
        <v>60.20498520461472</v>
      </c>
      <c r="AX26" s="20"/>
      <c r="AY26" s="19">
        <v>243.90961869380405</v>
      </c>
      <c r="AZ26" s="20">
        <v>59.51872747479494</v>
      </c>
      <c r="BA26" s="19">
        <v>292.832957322198</v>
      </c>
      <c r="BB26" s="20">
        <v>52.378268853863084</v>
      </c>
      <c r="BC26" s="19">
        <v>536.7425760160021</v>
      </c>
      <c r="BD26" s="20">
        <v>54.211349334171956</v>
      </c>
    </row>
    <row r="27" spans="1:56" ht="15">
      <c r="A27" s="15" t="s">
        <v>11</v>
      </c>
      <c r="B27" s="16">
        <v>30.605104166280668</v>
      </c>
      <c r="C27" s="17">
        <v>78.39834445785729</v>
      </c>
      <c r="D27" s="16">
        <v>619.7316261423125</v>
      </c>
      <c r="E27" s="17">
        <v>43.51124014895151</v>
      </c>
      <c r="F27" s="16">
        <v>650.3367303085931</v>
      </c>
      <c r="G27" s="17">
        <v>42.24197496174853</v>
      </c>
      <c r="H27" s="17"/>
      <c r="I27" s="16">
        <v>3434.226092693677</v>
      </c>
      <c r="J27" s="16">
        <v>59.293071252551066</v>
      </c>
      <c r="K27" s="16">
        <v>2011.4639399188254</v>
      </c>
      <c r="L27" s="17">
        <v>53.274219152016975</v>
      </c>
      <c r="M27" s="16">
        <v>5445.690032612502</v>
      </c>
      <c r="N27" s="17">
        <v>53.29079646357696</v>
      </c>
      <c r="O27" s="17"/>
      <c r="P27" s="16">
        <v>14133.954917546731</v>
      </c>
      <c r="Q27" s="17">
        <v>14.821403248682689</v>
      </c>
      <c r="R27" s="16">
        <v>16174.393003477144</v>
      </c>
      <c r="S27" s="17">
        <v>9.532956341036146</v>
      </c>
      <c r="T27" s="16">
        <v>30308.347921023877</v>
      </c>
      <c r="U27" s="17">
        <v>10.338323459405105</v>
      </c>
      <c r="V27" s="17"/>
      <c r="W27" s="16">
        <v>1047.5705140018663</v>
      </c>
      <c r="X27" s="17">
        <v>68.21907750403618</v>
      </c>
      <c r="Y27" s="16">
        <v>430.15713356474737</v>
      </c>
      <c r="Z27" s="17">
        <v>62.551186690904736</v>
      </c>
      <c r="AA27" s="16">
        <v>1477.7276475666135</v>
      </c>
      <c r="AB27" s="17">
        <v>66.15472352971634</v>
      </c>
      <c r="AC27" s="17"/>
      <c r="AD27" s="16">
        <v>166.40797526657843</v>
      </c>
      <c r="AE27" s="17">
        <v>97.56666341825479</v>
      </c>
      <c r="AF27" s="16">
        <v>41.60199381664461</v>
      </c>
      <c r="AG27" s="17">
        <v>97.56666341825479</v>
      </c>
      <c r="AH27" s="16">
        <v>208.00996908322304</v>
      </c>
      <c r="AI27" s="17">
        <v>97.56666341825479</v>
      </c>
      <c r="AJ27" s="17"/>
      <c r="AK27" s="16">
        <v>40033.87461748967</v>
      </c>
      <c r="AL27" s="17">
        <v>30.450814665969762</v>
      </c>
      <c r="AM27" s="16">
        <v>18958.922624415984</v>
      </c>
      <c r="AN27" s="17">
        <v>24.633530640741043</v>
      </c>
      <c r="AO27" s="16">
        <v>58992.79724190566</v>
      </c>
      <c r="AP27" s="17">
        <v>27.235839485856385</v>
      </c>
      <c r="AQ27" s="17"/>
      <c r="AR27" s="16">
        <v>34871.88939085316</v>
      </c>
      <c r="AS27" s="17">
        <v>28.78352164773706</v>
      </c>
      <c r="AT27" s="16">
        <v>12675.40109925686</v>
      </c>
      <c r="AU27" s="17">
        <v>23.130195421078998</v>
      </c>
      <c r="AV27" s="16">
        <v>47547.29049011003</v>
      </c>
      <c r="AW27" s="17">
        <v>27.007452012272047</v>
      </c>
      <c r="AX27" s="17"/>
      <c r="AY27" s="16">
        <v>4896.022847755004</v>
      </c>
      <c r="AZ27" s="17">
        <v>17.011130356314037</v>
      </c>
      <c r="BA27" s="16">
        <v>6879.108358283058</v>
      </c>
      <c r="BB27" s="17">
        <v>20.032336968186364</v>
      </c>
      <c r="BC27" s="16">
        <v>11775.13120603806</v>
      </c>
      <c r="BD27" s="17">
        <v>16.38019425110644</v>
      </c>
    </row>
    <row r="28" spans="1:56" ht="15">
      <c r="A28" s="18" t="s">
        <v>19</v>
      </c>
      <c r="B28" s="19">
        <v>3266.8733916294723</v>
      </c>
      <c r="C28" s="20">
        <v>17.132667311785223</v>
      </c>
      <c r="D28" s="19">
        <v>6481.999032571069</v>
      </c>
      <c r="E28" s="20">
        <v>14.532081490122852</v>
      </c>
      <c r="F28" s="19">
        <v>9748.872424200541</v>
      </c>
      <c r="G28" s="20">
        <v>13.604461375117552</v>
      </c>
      <c r="H28" s="20"/>
      <c r="I28" s="19">
        <v>12152.153109748047</v>
      </c>
      <c r="J28" s="19">
        <v>40.249498626393226</v>
      </c>
      <c r="K28" s="19">
        <v>4165.053066932947</v>
      </c>
      <c r="L28" s="20">
        <v>59.56660420095211</v>
      </c>
      <c r="M28" s="19">
        <v>16317.206176680995</v>
      </c>
      <c r="N28" s="20">
        <v>37.24234616471808</v>
      </c>
      <c r="O28" s="20"/>
      <c r="P28" s="19">
        <v>10755.69611950414</v>
      </c>
      <c r="Q28" s="20">
        <v>13.401114744177745</v>
      </c>
      <c r="R28" s="19">
        <v>18071.907691251552</v>
      </c>
      <c r="S28" s="20">
        <v>9.008772846243613</v>
      </c>
      <c r="T28" s="19">
        <v>28827.603810755696</v>
      </c>
      <c r="U28" s="20">
        <v>9.718518813411462</v>
      </c>
      <c r="V28" s="20"/>
      <c r="W28" s="19">
        <v>21.471440894884964</v>
      </c>
      <c r="X28" s="20">
        <v>97.64356133935777</v>
      </c>
      <c r="Y28" s="19">
        <v>20.771522284127332</v>
      </c>
      <c r="Z28" s="20">
        <v>97.56316741254608</v>
      </c>
      <c r="AA28" s="19">
        <v>42.24296317901229</v>
      </c>
      <c r="AB28" s="20">
        <v>68.7685266288346</v>
      </c>
      <c r="AC28" s="20"/>
      <c r="AD28" s="19">
        <v>0</v>
      </c>
      <c r="AE28" s="20">
        <v>0</v>
      </c>
      <c r="AF28" s="19">
        <v>164.31928427391261</v>
      </c>
      <c r="AG28" s="20">
        <v>99.0829380408838</v>
      </c>
      <c r="AH28" s="19">
        <v>164.31928427391261</v>
      </c>
      <c r="AI28" s="20">
        <v>99.0829380408838</v>
      </c>
      <c r="AJ28" s="20"/>
      <c r="AK28" s="19">
        <v>3119.149784908036</v>
      </c>
      <c r="AL28" s="20">
        <v>50.150706167105284</v>
      </c>
      <c r="AM28" s="19">
        <v>1145.6096348331982</v>
      </c>
      <c r="AN28" s="20">
        <v>55.483092077870786</v>
      </c>
      <c r="AO28" s="19">
        <v>4264.7594197412345</v>
      </c>
      <c r="AP28" s="20">
        <v>50.95672701633461</v>
      </c>
      <c r="AQ28" s="20"/>
      <c r="AR28" s="19">
        <v>24611.08983808737</v>
      </c>
      <c r="AS28" s="20">
        <v>35.91336703704647</v>
      </c>
      <c r="AT28" s="19">
        <v>7433.837676300245</v>
      </c>
      <c r="AU28" s="20">
        <v>31.978002150783485</v>
      </c>
      <c r="AV28" s="19">
        <v>32044.927514387615</v>
      </c>
      <c r="AW28" s="20">
        <v>34.585675230262694</v>
      </c>
      <c r="AX28" s="20"/>
      <c r="AY28" s="19">
        <v>1037.240718338238</v>
      </c>
      <c r="AZ28" s="20">
        <v>23.253058711353127</v>
      </c>
      <c r="BA28" s="19">
        <v>3101.5245598325428</v>
      </c>
      <c r="BB28" s="20">
        <v>19.118229731580175</v>
      </c>
      <c r="BC28" s="19">
        <v>4138.76527817078</v>
      </c>
      <c r="BD28" s="20">
        <v>18.249594126749574</v>
      </c>
    </row>
    <row r="29" spans="1:56" ht="15">
      <c r="A29" s="15" t="s">
        <v>52</v>
      </c>
      <c r="B29" s="16">
        <v>787.1809350879219</v>
      </c>
      <c r="C29" s="17">
        <v>46.889556894167825</v>
      </c>
      <c r="D29" s="16">
        <v>1806.5658628945291</v>
      </c>
      <c r="E29" s="17">
        <v>41.047222435279195</v>
      </c>
      <c r="F29" s="16">
        <v>2593.746797982451</v>
      </c>
      <c r="G29" s="17">
        <v>36.04686518362027</v>
      </c>
      <c r="H29" s="17"/>
      <c r="I29" s="16">
        <v>92.48013035267114</v>
      </c>
      <c r="J29" s="16">
        <v>99.45787381863896</v>
      </c>
      <c r="K29" s="16">
        <v>92.48013035267114</v>
      </c>
      <c r="L29" s="17">
        <v>99.45787381863896</v>
      </c>
      <c r="M29" s="16">
        <v>184.96026070534228</v>
      </c>
      <c r="N29" s="17">
        <v>99.45787381863896</v>
      </c>
      <c r="O29" s="17"/>
      <c r="P29" s="16">
        <v>19213.695395635124</v>
      </c>
      <c r="Q29" s="17">
        <v>11.279762072816428</v>
      </c>
      <c r="R29" s="16">
        <v>23031.23206246474</v>
      </c>
      <c r="S29" s="17">
        <v>9.02110399261645</v>
      </c>
      <c r="T29" s="16">
        <v>42244.92745809987</v>
      </c>
      <c r="U29" s="17">
        <v>8.776233242646644</v>
      </c>
      <c r="V29" s="17"/>
      <c r="W29" s="16">
        <v>1321.953219261838</v>
      </c>
      <c r="X29" s="17">
        <v>29.296379011360564</v>
      </c>
      <c r="Y29" s="16">
        <v>1032.0287451376503</v>
      </c>
      <c r="Z29" s="17">
        <v>29.749063828682747</v>
      </c>
      <c r="AA29" s="16">
        <v>2353.9819643994892</v>
      </c>
      <c r="AB29" s="17">
        <v>27.837725008327908</v>
      </c>
      <c r="AC29" s="17"/>
      <c r="AD29" s="16">
        <v>349.55180830405493</v>
      </c>
      <c r="AE29" s="17">
        <v>63.63051213075986</v>
      </c>
      <c r="AF29" s="16">
        <v>175.41344563412176</v>
      </c>
      <c r="AG29" s="17">
        <v>60.69800698885144</v>
      </c>
      <c r="AH29" s="16">
        <v>524.9652539381767</v>
      </c>
      <c r="AI29" s="17">
        <v>61.953512247290334</v>
      </c>
      <c r="AJ29" s="17"/>
      <c r="AK29" s="16">
        <v>10339.892546314359</v>
      </c>
      <c r="AL29" s="17">
        <v>72.83593211892104</v>
      </c>
      <c r="AM29" s="16">
        <v>2655.906691614417</v>
      </c>
      <c r="AN29" s="17">
        <v>54.12036241596395</v>
      </c>
      <c r="AO29" s="16">
        <v>12995.799237928777</v>
      </c>
      <c r="AP29" s="17">
        <v>67.9921692246176</v>
      </c>
      <c r="AQ29" s="17"/>
      <c r="AR29" s="16">
        <v>25985.50226818958</v>
      </c>
      <c r="AS29" s="17">
        <v>30.749553031746668</v>
      </c>
      <c r="AT29" s="16">
        <v>9394.29176582809</v>
      </c>
      <c r="AU29" s="17">
        <v>37.381842026439784</v>
      </c>
      <c r="AV29" s="16">
        <v>35379.794034017665</v>
      </c>
      <c r="AW29" s="17">
        <v>31.94337131891331</v>
      </c>
      <c r="AX29" s="17"/>
      <c r="AY29" s="16">
        <v>4738.9023237542015</v>
      </c>
      <c r="AZ29" s="17">
        <v>17.76119829289802</v>
      </c>
      <c r="BA29" s="16">
        <v>4866.546356940287</v>
      </c>
      <c r="BB29" s="17">
        <v>12.695774055296486</v>
      </c>
      <c r="BC29" s="16">
        <v>9605.44868069449</v>
      </c>
      <c r="BD29" s="17">
        <v>12.147631469754524</v>
      </c>
    </row>
    <row r="30" spans="1:56" ht="15">
      <c r="A30" s="18" t="s">
        <v>81</v>
      </c>
      <c r="B30" s="19">
        <v>7.20500802729814</v>
      </c>
      <c r="C30" s="20">
        <v>74.8826778093333</v>
      </c>
      <c r="D30" s="19">
        <v>141.05221749762111</v>
      </c>
      <c r="E30" s="20">
        <v>38.62320136646033</v>
      </c>
      <c r="F30" s="19">
        <v>148.25722552491925</v>
      </c>
      <c r="G30" s="20">
        <v>37.2371483157132</v>
      </c>
      <c r="H30" s="20"/>
      <c r="I30" s="19">
        <v>463.5042687926877</v>
      </c>
      <c r="J30" s="19">
        <v>86.4410497642575</v>
      </c>
      <c r="K30" s="19">
        <v>128.10797574213942</v>
      </c>
      <c r="L30" s="20">
        <v>82.68959110806358</v>
      </c>
      <c r="M30" s="19">
        <v>591.6122445348271</v>
      </c>
      <c r="N30" s="20">
        <v>85.61127047625895</v>
      </c>
      <c r="O30" s="20"/>
      <c r="P30" s="19">
        <v>13797.563670762082</v>
      </c>
      <c r="Q30" s="20">
        <v>17.311907113188155</v>
      </c>
      <c r="R30" s="19">
        <v>14731.156449986205</v>
      </c>
      <c r="S30" s="20">
        <v>10.794216053885208</v>
      </c>
      <c r="T30" s="19">
        <v>28528.720120748287</v>
      </c>
      <c r="U30" s="20">
        <v>12.727226760311563</v>
      </c>
      <c r="V30" s="20"/>
      <c r="W30" s="19">
        <v>3485.2043346748815</v>
      </c>
      <c r="X30" s="20">
        <v>39.54425176968443</v>
      </c>
      <c r="Y30" s="19">
        <v>2952.6909924066717</v>
      </c>
      <c r="Z30" s="20">
        <v>39.630590810744756</v>
      </c>
      <c r="AA30" s="19">
        <v>6437.895327081554</v>
      </c>
      <c r="AB30" s="20">
        <v>39.25623505348655</v>
      </c>
      <c r="AC30" s="20"/>
      <c r="AD30" s="19">
        <v>1060.9235284247625</v>
      </c>
      <c r="AE30" s="20">
        <v>39.942497075265734</v>
      </c>
      <c r="AF30" s="19">
        <v>642.0252749462975</v>
      </c>
      <c r="AG30" s="20">
        <v>38.65773468670016</v>
      </c>
      <c r="AH30" s="19">
        <v>1702.9488033710597</v>
      </c>
      <c r="AI30" s="20">
        <v>39.17476001167961</v>
      </c>
      <c r="AJ30" s="20"/>
      <c r="AK30" s="19">
        <v>2747.246977132848</v>
      </c>
      <c r="AL30" s="20">
        <v>39.206340359936554</v>
      </c>
      <c r="AM30" s="19">
        <v>2894.0797768183675</v>
      </c>
      <c r="AN30" s="20">
        <v>72.35155433799994</v>
      </c>
      <c r="AO30" s="19">
        <v>5641.326753951215</v>
      </c>
      <c r="AP30" s="20">
        <v>50.07914929922836</v>
      </c>
      <c r="AQ30" s="20"/>
      <c r="AR30" s="19">
        <v>5348.636752756173</v>
      </c>
      <c r="AS30" s="20">
        <v>36.709384739184515</v>
      </c>
      <c r="AT30" s="19">
        <v>3249.185860086595</v>
      </c>
      <c r="AU30" s="20">
        <v>50.43363487577446</v>
      </c>
      <c r="AV30" s="19">
        <v>8597.82261284277</v>
      </c>
      <c r="AW30" s="20">
        <v>39.91021896337057</v>
      </c>
      <c r="AX30" s="20"/>
      <c r="AY30" s="19">
        <v>2706.6822147711073</v>
      </c>
      <c r="AZ30" s="20">
        <v>35.79581186810092</v>
      </c>
      <c r="BA30" s="19">
        <v>1380.3750595200318</v>
      </c>
      <c r="BB30" s="20">
        <v>23.34643112020836</v>
      </c>
      <c r="BC30" s="19">
        <v>4087.05727429114</v>
      </c>
      <c r="BD30" s="20">
        <v>26.27391091622067</v>
      </c>
    </row>
    <row r="31" spans="1:56" ht="15">
      <c r="A31" s="21" t="s">
        <v>53</v>
      </c>
      <c r="B31" s="10">
        <v>537.7155335810794</v>
      </c>
      <c r="C31" s="11">
        <v>93.07471287919114</v>
      </c>
      <c r="D31" s="10">
        <v>1796.9209876316154</v>
      </c>
      <c r="E31" s="11">
        <v>45.45120554266134</v>
      </c>
      <c r="F31" s="10">
        <v>2334.636521212694</v>
      </c>
      <c r="G31" s="11">
        <v>41.85787290132023</v>
      </c>
      <c r="H31" s="11"/>
      <c r="I31" s="10">
        <v>1133.250860567863</v>
      </c>
      <c r="J31" s="10">
        <v>98.21545473585742</v>
      </c>
      <c r="K31" s="10">
        <v>838.6417669072711</v>
      </c>
      <c r="L31" s="11">
        <v>88.6238590981125</v>
      </c>
      <c r="M31" s="10">
        <v>1971.8926274751338</v>
      </c>
      <c r="N31" s="11">
        <v>94.08586485382622</v>
      </c>
      <c r="O31" s="11"/>
      <c r="P31" s="10">
        <v>47086.16518009324</v>
      </c>
      <c r="Q31" s="11">
        <v>18.239495522747518</v>
      </c>
      <c r="R31" s="10">
        <v>64222.87069142967</v>
      </c>
      <c r="S31" s="11">
        <v>14.276385602563149</v>
      </c>
      <c r="T31" s="10">
        <v>111309.03587152291</v>
      </c>
      <c r="U31" s="11">
        <v>14.377903143269084</v>
      </c>
      <c r="V31" s="11"/>
      <c r="W31" s="10">
        <v>195.68011577102317</v>
      </c>
      <c r="X31" s="11">
        <v>70.33602960541869</v>
      </c>
      <c r="Y31" s="10">
        <v>222.05435987201102</v>
      </c>
      <c r="Z31" s="11">
        <v>65.21648247097086</v>
      </c>
      <c r="AA31" s="10">
        <v>417.7344756430342</v>
      </c>
      <c r="AB31" s="11">
        <v>56.78494879952215</v>
      </c>
      <c r="AC31" s="11"/>
      <c r="AD31" s="10">
        <v>0</v>
      </c>
      <c r="AE31" s="11">
        <v>0</v>
      </c>
      <c r="AF31" s="10">
        <v>0</v>
      </c>
      <c r="AG31" s="11">
        <v>0</v>
      </c>
      <c r="AH31" s="10">
        <v>0</v>
      </c>
      <c r="AI31" s="11">
        <v>0</v>
      </c>
      <c r="AJ31" s="11"/>
      <c r="AK31" s="10">
        <v>6248.524080717944</v>
      </c>
      <c r="AL31" s="11">
        <v>37.41800751356766</v>
      </c>
      <c r="AM31" s="10">
        <v>2077.3212796084395</v>
      </c>
      <c r="AN31" s="11">
        <v>33.77567774742783</v>
      </c>
      <c r="AO31" s="10">
        <v>8325.845360326384</v>
      </c>
      <c r="AP31" s="11">
        <v>35.03828604409966</v>
      </c>
      <c r="AQ31" s="11"/>
      <c r="AR31" s="10">
        <v>11522.039532230665</v>
      </c>
      <c r="AS31" s="11">
        <v>36.65281437290878</v>
      </c>
      <c r="AT31" s="10">
        <v>4725.316291843561</v>
      </c>
      <c r="AU31" s="11">
        <v>39.1184300518237</v>
      </c>
      <c r="AV31" s="10">
        <v>16247.355824074228</v>
      </c>
      <c r="AW31" s="11">
        <v>36.762700810361196</v>
      </c>
      <c r="AX31" s="11"/>
      <c r="AY31" s="10">
        <v>2146.8931660585954</v>
      </c>
      <c r="AZ31" s="11">
        <v>26.02573669659846</v>
      </c>
      <c r="BA31" s="10">
        <v>3451.82869547215</v>
      </c>
      <c r="BB31" s="11">
        <v>27.126858799102056</v>
      </c>
      <c r="BC31" s="10">
        <v>5598.721861530746</v>
      </c>
      <c r="BD31" s="11">
        <v>24.40563581406286</v>
      </c>
    </row>
    <row r="32" spans="1:56" ht="15">
      <c r="A32" s="1" t="s">
        <v>106</v>
      </c>
      <c r="B32" s="22"/>
      <c r="C32" s="22"/>
      <c r="D32" s="22"/>
      <c r="E32" s="22"/>
      <c r="F32" s="16"/>
      <c r="G32" s="17"/>
      <c r="H32" s="17"/>
      <c r="I32" s="16"/>
      <c r="J32" s="22"/>
      <c r="K32" s="22"/>
      <c r="L32" s="22"/>
      <c r="M32" s="22"/>
      <c r="N32" s="17"/>
      <c r="O32" s="17"/>
      <c r="P32" s="16"/>
      <c r="Q32" s="17"/>
      <c r="R32" s="22"/>
      <c r="S32" s="22"/>
      <c r="T32" s="22"/>
      <c r="U32" s="17"/>
      <c r="V32" s="17"/>
      <c r="W32" s="16"/>
      <c r="X32" s="17"/>
      <c r="Y32" s="22"/>
      <c r="Z32" s="22"/>
      <c r="AA32" s="22"/>
      <c r="AB32" s="17"/>
      <c r="AC32" s="17"/>
      <c r="AD32" s="16"/>
      <c r="AE32" s="17"/>
      <c r="AF32" s="22"/>
      <c r="AG32" s="22"/>
      <c r="AH32" s="22"/>
      <c r="AI32" s="22"/>
      <c r="AJ32" s="22"/>
      <c r="AK32" s="16"/>
      <c r="AL32" s="17"/>
      <c r="AM32" s="16"/>
      <c r="AN32" s="22"/>
      <c r="AO32" s="22"/>
      <c r="AP32" s="17"/>
      <c r="AQ32" s="17"/>
      <c r="AR32" s="16"/>
      <c r="AS32" s="17"/>
      <c r="AT32" s="16"/>
      <c r="AU32" s="22"/>
      <c r="AV32" s="16"/>
      <c r="AW32" s="17"/>
      <c r="AX32" s="17"/>
      <c r="AY32" s="16"/>
      <c r="AZ32" s="17"/>
      <c r="BA32" s="22"/>
      <c r="BB32" s="17"/>
      <c r="BC32" s="16"/>
      <c r="BD32" s="17"/>
    </row>
  </sheetData>
  <sheetProtection/>
  <mergeCells count="33">
    <mergeCell ref="A6:A8"/>
    <mergeCell ref="B6:G6"/>
    <mergeCell ref="I6:N6"/>
    <mergeCell ref="P6:U6"/>
    <mergeCell ref="W6:AB6"/>
    <mergeCell ref="R7:S7"/>
    <mergeCell ref="T7:U7"/>
    <mergeCell ref="W7:X7"/>
    <mergeCell ref="Y7:Z7"/>
    <mergeCell ref="AD6:AI6"/>
    <mergeCell ref="AA7:AB7"/>
    <mergeCell ref="AD7:AE7"/>
    <mergeCell ref="AF7:AG7"/>
    <mergeCell ref="AH7:AI7"/>
    <mergeCell ref="AK7:AL7"/>
    <mergeCell ref="AK6:AP6"/>
    <mergeCell ref="AR6:AW6"/>
    <mergeCell ref="AY6:BD6"/>
    <mergeCell ref="B7:C7"/>
    <mergeCell ref="D7:E7"/>
    <mergeCell ref="F7:G7"/>
    <mergeCell ref="I7:J7"/>
    <mergeCell ref="K7:L7"/>
    <mergeCell ref="M7:N7"/>
    <mergeCell ref="P7:Q7"/>
    <mergeCell ref="AM7:AN7"/>
    <mergeCell ref="BC7:BD7"/>
    <mergeCell ref="AO7:AP7"/>
    <mergeCell ref="AR7:AS7"/>
    <mergeCell ref="AT7:AU7"/>
    <mergeCell ref="AV7:AW7"/>
    <mergeCell ref="AY7:AZ7"/>
    <mergeCell ref="BA7:BB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tint="-0.1499900072813034"/>
  </sheetPr>
  <dimension ref="A6:D38"/>
  <sheetViews>
    <sheetView zoomScale="80" zoomScaleNormal="80" zoomScalePageLayoutView="0" workbookViewId="0" topLeftCell="A1">
      <selection activeCell="A12" sqref="A12"/>
    </sheetView>
  </sheetViews>
  <sheetFormatPr defaultColWidth="11.421875" defaultRowHeight="15"/>
  <cols>
    <col min="1" max="1" width="35.140625" style="41" customWidth="1"/>
    <col min="2" max="2" width="15.8515625" style="41" customWidth="1"/>
    <col min="3" max="3" width="9.140625" style="41" customWidth="1"/>
    <col min="4" max="4" width="16.28125" style="41" customWidth="1"/>
    <col min="5" max="5" width="15.421875" style="41" customWidth="1"/>
    <col min="6" max="16384" width="11.421875" style="41" customWidth="1"/>
  </cols>
  <sheetData>
    <row r="1" ht="14.25"/>
    <row r="2" ht="14.25"/>
    <row r="3" ht="14.25"/>
    <row r="4" ht="31.5" customHeight="1"/>
    <row r="5" ht="12" customHeight="1"/>
    <row r="6" ht="16.5">
      <c r="A6" s="42" t="s">
        <v>290</v>
      </c>
    </row>
    <row r="7" ht="16.5">
      <c r="A7" s="42" t="s">
        <v>131</v>
      </c>
    </row>
    <row r="8" ht="16.5">
      <c r="A8" s="101">
        <v>2016</v>
      </c>
    </row>
    <row r="9" spans="1:4" s="66" customFormat="1" ht="41.25" customHeight="1">
      <c r="A9" s="121" t="s">
        <v>288</v>
      </c>
      <c r="B9" s="238" t="s">
        <v>45</v>
      </c>
      <c r="C9" s="238" t="s">
        <v>12</v>
      </c>
      <c r="D9" s="300" t="s">
        <v>43</v>
      </c>
    </row>
    <row r="10" spans="1:4" ht="18.75" customHeight="1">
      <c r="A10" s="51" t="s">
        <v>22</v>
      </c>
      <c r="B10" s="178">
        <f>+SUM(B11:B21)</f>
        <v>5121507.962556396</v>
      </c>
      <c r="C10" s="299" t="s">
        <v>220</v>
      </c>
      <c r="D10" s="305">
        <f>+SUM(D11:D21)</f>
        <v>99.99999999999999</v>
      </c>
    </row>
    <row r="11" spans="1:4" ht="18.75" customHeight="1">
      <c r="A11" s="41" t="s">
        <v>271</v>
      </c>
      <c r="B11" s="149">
        <v>1658598.4753953326</v>
      </c>
      <c r="C11" s="147">
        <v>6.887281006826621</v>
      </c>
      <c r="D11" s="216">
        <f>+B11/$B$10*100</f>
        <v>32.38496332567342</v>
      </c>
    </row>
    <row r="12" spans="1:4" ht="18.75" customHeight="1">
      <c r="A12" s="41" t="s">
        <v>291</v>
      </c>
      <c r="B12" s="149">
        <v>468432.25771250186</v>
      </c>
      <c r="C12" s="147">
        <v>4.012512430805819</v>
      </c>
      <c r="D12" s="216">
        <f aca="true" t="shared" si="0" ref="D12:D21">+B12/$B$10*100</f>
        <v>9.146373707455574</v>
      </c>
    </row>
    <row r="13" spans="1:4" ht="18.75" customHeight="1">
      <c r="A13" s="41" t="s">
        <v>272</v>
      </c>
      <c r="B13" s="149">
        <v>1014095.0612618641</v>
      </c>
      <c r="C13" s="147">
        <v>8.68561292996173</v>
      </c>
      <c r="D13" s="216">
        <f t="shared" si="0"/>
        <v>19.800712381508816</v>
      </c>
    </row>
    <row r="14" spans="1:4" ht="18.75" customHeight="1">
      <c r="A14" s="173" t="s">
        <v>273</v>
      </c>
      <c r="B14" s="149">
        <v>220773.28394523702</v>
      </c>
      <c r="C14" s="147">
        <v>5.140907673550132</v>
      </c>
      <c r="D14" s="216">
        <f t="shared" si="0"/>
        <v>4.310708595189575</v>
      </c>
    </row>
    <row r="15" spans="1:4" ht="18.75" customHeight="1">
      <c r="A15" s="41" t="s">
        <v>274</v>
      </c>
      <c r="B15" s="149">
        <v>364616.8781766523</v>
      </c>
      <c r="C15" s="147">
        <v>8.056680686149516</v>
      </c>
      <c r="D15" s="216">
        <f t="shared" si="0"/>
        <v>7.119326589793178</v>
      </c>
    </row>
    <row r="16" spans="1:4" ht="34.5" customHeight="1">
      <c r="A16" s="43" t="s">
        <v>275</v>
      </c>
      <c r="B16" s="149">
        <v>2759.833710816979</v>
      </c>
      <c r="C16" s="147">
        <v>22.401363005522715</v>
      </c>
      <c r="D16" s="306">
        <f t="shared" si="0"/>
        <v>0.053887131114395664</v>
      </c>
    </row>
    <row r="17" spans="1:4" ht="18.75" customHeight="1">
      <c r="A17" s="41" t="s">
        <v>276</v>
      </c>
      <c r="B17" s="149">
        <v>8155.69235187036</v>
      </c>
      <c r="C17" s="147">
        <v>18.856222033278012</v>
      </c>
      <c r="D17" s="216">
        <f t="shared" si="0"/>
        <v>0.15924396508795924</v>
      </c>
    </row>
    <row r="18" spans="1:4" ht="18.75" customHeight="1">
      <c r="A18" s="41" t="s">
        <v>277</v>
      </c>
      <c r="B18" s="149">
        <v>827581.9996383471</v>
      </c>
      <c r="C18" s="147">
        <v>29.166421113038492</v>
      </c>
      <c r="D18" s="216">
        <f t="shared" si="0"/>
        <v>16.158951732357753</v>
      </c>
    </row>
    <row r="19" spans="1:4" ht="18.75" customHeight="1">
      <c r="A19" s="41" t="s">
        <v>278</v>
      </c>
      <c r="B19" s="149">
        <v>53630.535327736696</v>
      </c>
      <c r="C19" s="147">
        <v>17.751628608758523</v>
      </c>
      <c r="D19" s="216">
        <f t="shared" si="0"/>
        <v>1.0471629785569456</v>
      </c>
    </row>
    <row r="20" spans="1:4" ht="16.5" customHeight="1">
      <c r="A20" s="50" t="s">
        <v>280</v>
      </c>
      <c r="B20" s="179">
        <v>372943.3924719767</v>
      </c>
      <c r="C20" s="216">
        <v>13.039041846510276</v>
      </c>
      <c r="D20" s="216">
        <f t="shared" si="0"/>
        <v>7.2819059386138765</v>
      </c>
    </row>
    <row r="21" spans="1:4" ht="17.25" customHeight="1">
      <c r="A21" s="45" t="s">
        <v>281</v>
      </c>
      <c r="B21" s="151">
        <v>129920.55256405985</v>
      </c>
      <c r="C21" s="152">
        <v>17.0883055748371</v>
      </c>
      <c r="D21" s="304">
        <f t="shared" si="0"/>
        <v>2.5367636546485057</v>
      </c>
    </row>
    <row r="22" spans="1:2" ht="16.5">
      <c r="A22" s="48" t="s">
        <v>137</v>
      </c>
      <c r="B22" s="50"/>
    </row>
    <row r="23" spans="1:2" ht="16.5">
      <c r="A23" s="48" t="s">
        <v>89</v>
      </c>
      <c r="B23" s="50"/>
    </row>
    <row r="24" spans="1:2" ht="16.5">
      <c r="A24" s="155" t="s">
        <v>164</v>
      </c>
      <c r="B24" s="50"/>
    </row>
    <row r="25" ht="16.5">
      <c r="A25" s="155" t="s">
        <v>286</v>
      </c>
    </row>
    <row r="26" ht="16.5">
      <c r="A26" s="155" t="s">
        <v>165</v>
      </c>
    </row>
    <row r="27" ht="16.5">
      <c r="A27" s="155" t="s">
        <v>282</v>
      </c>
    </row>
    <row r="28" ht="16.5">
      <c r="A28" s="155" t="s">
        <v>283</v>
      </c>
    </row>
    <row r="29" ht="16.5">
      <c r="A29" s="155" t="s">
        <v>263</v>
      </c>
    </row>
    <row r="30" spans="1:2" ht="16.5">
      <c r="A30" s="240" t="s">
        <v>262</v>
      </c>
      <c r="B30" s="66"/>
    </row>
    <row r="31" ht="16.5">
      <c r="A31" s="72" t="s">
        <v>279</v>
      </c>
    </row>
    <row r="32" ht="16.5">
      <c r="A32" s="240" t="s">
        <v>168</v>
      </c>
    </row>
    <row r="33" ht="16.5">
      <c r="A33" s="240" t="s">
        <v>284</v>
      </c>
    </row>
    <row r="34" ht="16.5">
      <c r="A34" s="46" t="s">
        <v>285</v>
      </c>
    </row>
    <row r="38" ht="16.5">
      <c r="A38" s="66"/>
    </row>
  </sheetData>
  <sheetProtection/>
  <printOptions/>
  <pageMargins left="0.7" right="0.7" top="0.75" bottom="0.75" header="0.3" footer="0.3"/>
  <pageSetup horizontalDpi="600" verticalDpi="600" orientation="portrait" scale="79" r:id="rId2"/>
  <ignoredErrors>
    <ignoredError sqref="B10" formulaRange="1"/>
  </ignoredErrors>
  <drawing r:id="rId1"/>
</worksheet>
</file>

<file path=xl/worksheets/sheet3.xml><?xml version="1.0" encoding="utf-8"?>
<worksheet xmlns="http://schemas.openxmlformats.org/spreadsheetml/2006/main" xmlns:r="http://schemas.openxmlformats.org/officeDocument/2006/relationships">
  <dimension ref="A1:K28"/>
  <sheetViews>
    <sheetView zoomScale="80" zoomScaleNormal="80" zoomScalePageLayoutView="0" workbookViewId="0" topLeftCell="A1">
      <selection activeCell="A9" sqref="A9"/>
    </sheetView>
  </sheetViews>
  <sheetFormatPr defaultColWidth="11.421875" defaultRowHeight="15"/>
  <cols>
    <col min="1" max="1" width="37.421875" style="41" customWidth="1"/>
    <col min="2" max="2" width="17.8515625" style="41" customWidth="1"/>
    <col min="3" max="3" width="15.8515625" style="41" customWidth="1"/>
    <col min="4" max="4" width="20.7109375" style="41" customWidth="1"/>
    <col min="5" max="5" width="16.8515625" style="41" customWidth="1"/>
    <col min="6" max="6" width="18.28125" style="41" customWidth="1"/>
    <col min="7" max="7" width="16.140625" style="41" customWidth="1"/>
    <col min="8" max="8" width="15.140625" style="41" customWidth="1"/>
    <col min="9" max="9" width="16.28125" style="41" customWidth="1"/>
    <col min="10" max="10" width="11.57421875" style="41" customWidth="1"/>
    <col min="11" max="11" width="11.421875" style="41" customWidth="1"/>
    <col min="12" max="13" width="13.140625" style="41" customWidth="1"/>
    <col min="14" max="16384" width="11.421875" style="41" customWidth="1"/>
  </cols>
  <sheetData>
    <row r="1" spans="2:3" ht="84.75" customHeight="1">
      <c r="B1" s="179"/>
      <c r="C1" s="50"/>
    </row>
    <row r="2" ht="14.25">
      <c r="A2" s="40" t="s">
        <v>224</v>
      </c>
    </row>
    <row r="3" spans="1:2" ht="16.5">
      <c r="A3" s="42" t="s">
        <v>131</v>
      </c>
      <c r="B3" s="44"/>
    </row>
    <row r="4" spans="1:11" ht="16.5">
      <c r="A4" s="49">
        <v>2016</v>
      </c>
      <c r="B4" s="44"/>
      <c r="G4" s="50"/>
      <c r="H4" s="50"/>
      <c r="I4" s="50"/>
      <c r="J4" s="50"/>
      <c r="K4" s="50"/>
    </row>
    <row r="5" spans="1:11" ht="66" customHeight="1">
      <c r="A5" s="283" t="s">
        <v>289</v>
      </c>
      <c r="B5" s="232" t="s">
        <v>259</v>
      </c>
      <c r="C5" s="232" t="s">
        <v>43</v>
      </c>
      <c r="D5" s="232" t="s">
        <v>123</v>
      </c>
      <c r="E5" s="232" t="s">
        <v>43</v>
      </c>
      <c r="F5" s="232" t="s">
        <v>260</v>
      </c>
      <c r="G5" s="232" t="s">
        <v>43</v>
      </c>
      <c r="H5" s="231"/>
      <c r="I5" s="231"/>
      <c r="J5" s="231"/>
      <c r="K5" s="50"/>
    </row>
    <row r="6" spans="1:11" ht="24" customHeight="1">
      <c r="A6" s="132" t="s">
        <v>143</v>
      </c>
      <c r="B6" s="265">
        <f>+SUM(B7:B15)</f>
        <v>4618644.017520359</v>
      </c>
      <c r="C6" s="282">
        <f>+SUM(C7:C15)</f>
        <v>99.99999999999999</v>
      </c>
      <c r="D6" s="265">
        <f>+SUM(D7:D15)</f>
        <v>3098650.4589659288</v>
      </c>
      <c r="E6" s="266">
        <f>+SUM(E7:E15)</f>
        <v>99.99999999999999</v>
      </c>
      <c r="F6" s="265">
        <f>+SUM(F7:F16)</f>
        <v>23363324.49612091</v>
      </c>
      <c r="G6" s="266">
        <f>+SUM(G7:G16)</f>
        <v>100.00000000000001</v>
      </c>
      <c r="H6" s="182"/>
      <c r="I6" s="231"/>
      <c r="J6" s="231"/>
      <c r="K6" s="50"/>
    </row>
    <row r="7" spans="1:11" ht="18">
      <c r="A7" s="41" t="s">
        <v>155</v>
      </c>
      <c r="B7" s="267">
        <v>1658598.4753953326</v>
      </c>
      <c r="C7" s="268">
        <f>+B7/$B$6*100</f>
        <v>35.91093985818364</v>
      </c>
      <c r="D7" s="267">
        <v>1300067.9963500723</v>
      </c>
      <c r="E7" s="269">
        <f aca="true" t="shared" si="0" ref="E7:E12">+D7/$D$6*100</f>
        <v>41.95594222602077</v>
      </c>
      <c r="F7" s="267">
        <v>8711326.590919577</v>
      </c>
      <c r="G7" s="269">
        <f>+F7/$F$6*100</f>
        <v>37.286331371059575</v>
      </c>
      <c r="H7" s="182"/>
      <c r="I7" s="170"/>
      <c r="J7" s="170"/>
      <c r="K7" s="50"/>
    </row>
    <row r="8" spans="1:11" ht="18">
      <c r="A8" s="41" t="s">
        <v>292</v>
      </c>
      <c r="B8" s="267">
        <v>468432.25771250186</v>
      </c>
      <c r="C8" s="268">
        <f aca="true" t="shared" si="1" ref="C8:C15">+B8/$B$6*100</f>
        <v>10.142203121425931</v>
      </c>
      <c r="D8" s="267">
        <v>375730.83356391796</v>
      </c>
      <c r="E8" s="269">
        <f t="shared" si="0"/>
        <v>12.125628190063928</v>
      </c>
      <c r="F8" s="267">
        <v>4908427.325948228</v>
      </c>
      <c r="G8" s="269">
        <f aca="true" t="shared" si="2" ref="G8:G16">+F8/$F$6*100</f>
        <v>21.009113350983892</v>
      </c>
      <c r="H8" s="182"/>
      <c r="I8" s="171"/>
      <c r="J8" s="171"/>
      <c r="K8" s="50"/>
    </row>
    <row r="9" spans="1:11" ht="18">
      <c r="A9" s="41" t="s">
        <v>156</v>
      </c>
      <c r="B9" s="267">
        <v>1014095.0612618641</v>
      </c>
      <c r="C9" s="268">
        <f t="shared" si="1"/>
        <v>21.956553858989718</v>
      </c>
      <c r="D9" s="267">
        <v>956515.3272599282</v>
      </c>
      <c r="E9" s="269">
        <f t="shared" si="0"/>
        <v>30.86877141925628</v>
      </c>
      <c r="F9" s="270">
        <v>4781128.1128385095</v>
      </c>
      <c r="G9" s="269">
        <f t="shared" si="2"/>
        <v>20.46424563264674</v>
      </c>
      <c r="H9" s="182"/>
      <c r="I9" s="171"/>
      <c r="J9" s="171"/>
      <c r="K9" s="50"/>
    </row>
    <row r="10" spans="1:11" ht="16.5" customHeight="1">
      <c r="A10" s="173" t="s">
        <v>157</v>
      </c>
      <c r="B10" s="267">
        <v>220773.28394523702</v>
      </c>
      <c r="C10" s="268">
        <f t="shared" si="1"/>
        <v>4.780045465893364</v>
      </c>
      <c r="D10" s="267">
        <v>212510.17803547566</v>
      </c>
      <c r="E10" s="269">
        <f t="shared" si="0"/>
        <v>6.858152632885021</v>
      </c>
      <c r="F10" s="267">
        <v>2110257.3182123452</v>
      </c>
      <c r="G10" s="269">
        <f t="shared" si="2"/>
        <v>9.03235033422884</v>
      </c>
      <c r="H10" s="182"/>
      <c r="I10" s="171"/>
      <c r="J10" s="171"/>
      <c r="K10" s="50"/>
    </row>
    <row r="11" spans="1:11" s="42" customFormat="1" ht="18">
      <c r="A11" s="41" t="s">
        <v>158</v>
      </c>
      <c r="B11" s="267">
        <v>364616.8781766523</v>
      </c>
      <c r="C11" s="268">
        <f t="shared" si="1"/>
        <v>7.894457264805754</v>
      </c>
      <c r="D11" s="267">
        <v>252190.7629773736</v>
      </c>
      <c r="E11" s="269">
        <f t="shared" si="0"/>
        <v>8.138728982730562</v>
      </c>
      <c r="F11" s="267">
        <v>2532313.513449398</v>
      </c>
      <c r="G11" s="269">
        <f t="shared" si="2"/>
        <v>10.838840653306194</v>
      </c>
      <c r="H11" s="182"/>
      <c r="I11" s="170"/>
      <c r="J11" s="170"/>
      <c r="K11" s="51"/>
    </row>
    <row r="12" spans="1:11" ht="34.5">
      <c r="A12" s="43" t="s">
        <v>159</v>
      </c>
      <c r="B12" s="253">
        <v>2759.833710816979</v>
      </c>
      <c r="C12" s="254">
        <f t="shared" si="1"/>
        <v>0.05975419842594123</v>
      </c>
      <c r="D12" s="253">
        <v>1635.3607791604663</v>
      </c>
      <c r="E12" s="255">
        <f t="shared" si="0"/>
        <v>0.052776549043424964</v>
      </c>
      <c r="F12" s="253">
        <v>9225.14068821236</v>
      </c>
      <c r="G12" s="255">
        <f t="shared" si="2"/>
        <v>0.03948556503482216</v>
      </c>
      <c r="H12" s="182"/>
      <c r="I12" s="171"/>
      <c r="J12" s="171"/>
      <c r="K12" s="50"/>
    </row>
    <row r="13" spans="1:11" ht="18">
      <c r="A13" s="41" t="s">
        <v>160</v>
      </c>
      <c r="B13" s="267">
        <v>8155.69235187036</v>
      </c>
      <c r="C13" s="268">
        <f t="shared" si="1"/>
        <v>0.17658196477001836</v>
      </c>
      <c r="D13" s="76" t="s">
        <v>220</v>
      </c>
      <c r="E13" s="301" t="s">
        <v>220</v>
      </c>
      <c r="F13" s="267">
        <v>101386.7802125475</v>
      </c>
      <c r="G13" s="269">
        <f t="shared" si="2"/>
        <v>0.4339569919913627</v>
      </c>
      <c r="H13" s="182"/>
      <c r="I13" s="171"/>
      <c r="J13" s="171"/>
      <c r="K13" s="50"/>
    </row>
    <row r="14" spans="1:11" ht="18">
      <c r="A14" s="41" t="s">
        <v>161</v>
      </c>
      <c r="B14" s="267">
        <v>827581.9996383471</v>
      </c>
      <c r="C14" s="268">
        <f t="shared" si="1"/>
        <v>17.918289361531187</v>
      </c>
      <c r="D14" s="76" t="s">
        <v>220</v>
      </c>
      <c r="E14" s="301" t="s">
        <v>220</v>
      </c>
      <c r="F14" s="76" t="s">
        <v>220</v>
      </c>
      <c r="G14" s="301" t="s">
        <v>220</v>
      </c>
      <c r="H14" s="182"/>
      <c r="I14" s="171"/>
      <c r="J14" s="171"/>
      <c r="K14" s="50"/>
    </row>
    <row r="15" spans="1:11" ht="18">
      <c r="A15" s="41" t="s">
        <v>162</v>
      </c>
      <c r="B15" s="267">
        <v>53630.535327736696</v>
      </c>
      <c r="C15" s="268">
        <f t="shared" si="1"/>
        <v>1.1611749059744523</v>
      </c>
      <c r="D15" s="76" t="s">
        <v>220</v>
      </c>
      <c r="E15" s="301" t="s">
        <v>220</v>
      </c>
      <c r="F15" s="76" t="s">
        <v>220</v>
      </c>
      <c r="G15" s="301" t="s">
        <v>220</v>
      </c>
      <c r="H15" s="182"/>
      <c r="I15" s="171"/>
      <c r="J15" s="171"/>
      <c r="K15" s="50"/>
    </row>
    <row r="16" spans="1:11" s="42" customFormat="1" ht="18">
      <c r="A16" s="52" t="s">
        <v>163</v>
      </c>
      <c r="B16" s="167" t="s">
        <v>220</v>
      </c>
      <c r="C16" s="303" t="s">
        <v>220</v>
      </c>
      <c r="D16" s="167" t="s">
        <v>220</v>
      </c>
      <c r="E16" s="302" t="s">
        <v>220</v>
      </c>
      <c r="F16" s="271">
        <v>209259.71385209574</v>
      </c>
      <c r="G16" s="272">
        <f t="shared" si="2"/>
        <v>0.895676100748589</v>
      </c>
      <c r="H16" s="183"/>
      <c r="I16" s="169"/>
      <c r="J16" s="170"/>
      <c r="K16" s="51"/>
    </row>
    <row r="17" spans="1:11" ht="16.5">
      <c r="A17" s="46" t="s">
        <v>137</v>
      </c>
      <c r="B17" s="44"/>
      <c r="C17" s="44"/>
      <c r="D17" s="44"/>
      <c r="E17" s="44"/>
      <c r="F17" s="44"/>
      <c r="G17" s="44"/>
      <c r="H17" s="50"/>
      <c r="I17" s="70"/>
      <c r="J17" s="50"/>
      <c r="K17" s="50"/>
    </row>
    <row r="18" spans="1:11" ht="16.5">
      <c r="A18" s="155" t="s">
        <v>164</v>
      </c>
      <c r="B18" s="184"/>
      <c r="C18" s="184"/>
      <c r="D18" s="184"/>
      <c r="E18" s="184"/>
      <c r="G18" s="50"/>
      <c r="H18" s="50"/>
      <c r="I18" s="50"/>
      <c r="J18" s="50"/>
      <c r="K18" s="50"/>
    </row>
    <row r="19" spans="1:5" ht="16.5">
      <c r="A19" s="155" t="s">
        <v>286</v>
      </c>
      <c r="B19" s="184"/>
      <c r="C19" s="184"/>
      <c r="D19" s="184"/>
      <c r="E19" s="184"/>
    </row>
    <row r="20" spans="1:10" ht="16.5">
      <c r="A20" s="155" t="s">
        <v>165</v>
      </c>
      <c r="B20" s="184"/>
      <c r="C20" s="184"/>
      <c r="D20" s="184"/>
      <c r="E20" s="184"/>
      <c r="F20" s="184"/>
      <c r="G20" s="184"/>
      <c r="H20" s="184"/>
      <c r="I20" s="184"/>
      <c r="J20" s="184"/>
    </row>
    <row r="21" spans="1:5" ht="16.5">
      <c r="A21" s="155" t="s">
        <v>166</v>
      </c>
      <c r="B21" s="184"/>
      <c r="C21" s="184"/>
      <c r="D21" s="184"/>
      <c r="E21" s="184"/>
    </row>
    <row r="22" spans="1:5" ht="16.5">
      <c r="A22" s="155" t="s">
        <v>167</v>
      </c>
      <c r="B22" s="184"/>
      <c r="C22" s="184"/>
      <c r="D22" s="184"/>
      <c r="E22" s="184"/>
    </row>
    <row r="23" spans="1:10" ht="16.5">
      <c r="A23" s="155" t="s">
        <v>263</v>
      </c>
      <c r="B23" s="184"/>
      <c r="C23" s="184"/>
      <c r="D23" s="184"/>
      <c r="E23" s="184"/>
      <c r="F23" s="184"/>
      <c r="G23" s="184"/>
      <c r="H23" s="184"/>
      <c r="I23" s="184"/>
      <c r="J23" s="184"/>
    </row>
    <row r="24" spans="1:10" ht="16.5">
      <c r="A24" s="240" t="s">
        <v>262</v>
      </c>
      <c r="B24" s="185"/>
      <c r="C24" s="185"/>
      <c r="D24" s="185"/>
      <c r="E24" s="185"/>
      <c r="F24" s="185"/>
      <c r="G24" s="185"/>
      <c r="H24" s="185"/>
      <c r="I24" s="185"/>
      <c r="J24" s="185"/>
    </row>
    <row r="25" spans="1:10" ht="16.5">
      <c r="A25" s="240" t="s">
        <v>261</v>
      </c>
      <c r="B25" s="185"/>
      <c r="C25" s="185"/>
      <c r="D25" s="185"/>
      <c r="E25" s="185"/>
      <c r="F25" s="185"/>
      <c r="G25" s="185"/>
      <c r="H25" s="185"/>
      <c r="I25" s="185"/>
      <c r="J25" s="185"/>
    </row>
    <row r="26" spans="1:10" ht="16.5">
      <c r="A26" s="240" t="s">
        <v>168</v>
      </c>
      <c r="B26" s="185"/>
      <c r="C26" s="185"/>
      <c r="D26" s="185"/>
      <c r="E26" s="185"/>
      <c r="F26" s="185"/>
      <c r="G26" s="185"/>
      <c r="H26" s="185"/>
      <c r="I26" s="185"/>
      <c r="J26" s="185"/>
    </row>
    <row r="27" spans="1:10" ht="16.5">
      <c r="A27" s="240" t="s">
        <v>257</v>
      </c>
      <c r="B27" s="186"/>
      <c r="C27" s="186"/>
      <c r="D27" s="186"/>
      <c r="E27" s="186"/>
      <c r="F27" s="186"/>
      <c r="G27" s="186"/>
      <c r="H27" s="186"/>
      <c r="I27" s="186"/>
      <c r="J27" s="186"/>
    </row>
    <row r="28" ht="16.5">
      <c r="A28" s="155"/>
    </row>
  </sheetData>
  <sheetProtection/>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dimension ref="A2:J25"/>
  <sheetViews>
    <sheetView zoomScale="80" zoomScaleNormal="80" zoomScalePageLayoutView="0" workbookViewId="0" topLeftCell="A1">
      <selection activeCell="A1" sqref="A1"/>
    </sheetView>
  </sheetViews>
  <sheetFormatPr defaultColWidth="11.421875" defaultRowHeight="15"/>
  <cols>
    <col min="1" max="1" width="29.140625" style="41" customWidth="1"/>
    <col min="2" max="2" width="19.140625" style="41" customWidth="1"/>
    <col min="3" max="3" width="14.421875" style="41" customWidth="1"/>
    <col min="4" max="4" width="20.00390625" style="41" customWidth="1"/>
    <col min="5" max="5" width="14.421875" style="41" customWidth="1"/>
    <col min="6" max="6" width="14.8515625" style="41" customWidth="1"/>
    <col min="7" max="7" width="14.7109375" style="41" customWidth="1"/>
    <col min="8" max="10" width="15.7109375" style="41" customWidth="1"/>
    <col min="11" max="210" width="11.421875" style="41" customWidth="1"/>
    <col min="211" max="211" width="17.140625" style="41" customWidth="1"/>
    <col min="212" max="212" width="10.28125" style="41" customWidth="1"/>
    <col min="213" max="213" width="11.28125" style="41" customWidth="1"/>
    <col min="214" max="214" width="0.42578125" style="41" customWidth="1"/>
    <col min="215" max="215" width="10.00390625" style="41" customWidth="1"/>
    <col min="216" max="216" width="11.421875" style="41" customWidth="1"/>
    <col min="217" max="217" width="0.5625" style="41" customWidth="1"/>
    <col min="218" max="218" width="10.140625" style="41" customWidth="1"/>
    <col min="219" max="219" width="11.421875" style="41" customWidth="1"/>
    <col min="220" max="16384" width="11.421875" style="41" customWidth="1"/>
  </cols>
  <sheetData>
    <row r="1" ht="96.75" customHeight="1"/>
    <row r="2" ht="14.25">
      <c r="A2" s="40" t="s">
        <v>225</v>
      </c>
    </row>
    <row r="3" spans="1:5" ht="16.5">
      <c r="A3" s="42" t="s">
        <v>131</v>
      </c>
      <c r="E3" s="50"/>
    </row>
    <row r="4" spans="1:5" ht="16.5">
      <c r="A4" s="49">
        <v>2016</v>
      </c>
      <c r="B4" s="218"/>
      <c r="C4" s="171"/>
      <c r="E4" s="219"/>
    </row>
    <row r="5" spans="1:7" ht="66" customHeight="1">
      <c r="A5" s="279" t="s">
        <v>4</v>
      </c>
      <c r="B5" s="232" t="s">
        <v>265</v>
      </c>
      <c r="C5" s="278" t="s">
        <v>173</v>
      </c>
      <c r="D5" s="233" t="s">
        <v>123</v>
      </c>
      <c r="E5" s="278" t="s">
        <v>43</v>
      </c>
      <c r="F5" s="234" t="s">
        <v>6</v>
      </c>
      <c r="G5" s="278" t="s">
        <v>173</v>
      </c>
    </row>
    <row r="6" spans="1:7" ht="16.5">
      <c r="A6" s="54" t="s">
        <v>143</v>
      </c>
      <c r="B6" s="54">
        <f>+SUM(B7+B15)</f>
        <v>1658598.475395332</v>
      </c>
      <c r="C6" s="58">
        <f>+C7+C15</f>
        <v>100</v>
      </c>
      <c r="D6" s="54">
        <f>+D7+D15</f>
        <v>1300067.9963500723</v>
      </c>
      <c r="E6" s="58">
        <f>+E7+E15</f>
        <v>100</v>
      </c>
      <c r="F6" s="54">
        <f>+F7+F15</f>
        <v>8711326.590919575</v>
      </c>
      <c r="G6" s="58">
        <f>+G7+G15</f>
        <v>100</v>
      </c>
    </row>
    <row r="7" spans="1:7" ht="16.5">
      <c r="A7" s="55" t="s">
        <v>172</v>
      </c>
      <c r="B7" s="55">
        <f aca="true" t="shared" si="0" ref="B7:G7">+SUM(B8:B14)</f>
        <v>1059519.0044919257</v>
      </c>
      <c r="C7" s="59">
        <f>+SUM(C8:C14)</f>
        <v>63.88037974286611</v>
      </c>
      <c r="D7" s="55">
        <f t="shared" si="0"/>
        <v>851534.5404347396</v>
      </c>
      <c r="E7" s="59">
        <f>+SUM(E8:E14)</f>
        <v>65.49923102679354</v>
      </c>
      <c r="F7" s="55">
        <f t="shared" si="0"/>
        <v>1920992.6132050825</v>
      </c>
      <c r="G7" s="59">
        <f t="shared" si="0"/>
        <v>22.05166564650977</v>
      </c>
    </row>
    <row r="8" spans="1:7" ht="18">
      <c r="A8" s="56" t="s">
        <v>191</v>
      </c>
      <c r="B8" s="56">
        <v>711010.9519946266</v>
      </c>
      <c r="C8" s="60">
        <f>+B8/$B$6*100</f>
        <v>42.86817831694648</v>
      </c>
      <c r="D8" s="56">
        <v>575101.6002001002</v>
      </c>
      <c r="E8" s="60">
        <f>+D8/$D$6*100</f>
        <v>44.236270857731455</v>
      </c>
      <c r="F8" s="56">
        <v>830722.9901515179</v>
      </c>
      <c r="G8" s="60">
        <f>+F8/$F$6*100</f>
        <v>9.536124968812885</v>
      </c>
    </row>
    <row r="9" spans="1:10" ht="18">
      <c r="A9" s="56" t="s">
        <v>192</v>
      </c>
      <c r="B9" s="56">
        <v>110795.45789247216</v>
      </c>
      <c r="C9" s="60">
        <f aca="true" t="shared" si="1" ref="C9:C15">+B9/$B$6*100</f>
        <v>6.680065099304021</v>
      </c>
      <c r="D9" s="56">
        <v>90679.72285572762</v>
      </c>
      <c r="E9" s="60">
        <f aca="true" t="shared" si="2" ref="E9:E15">+D9/$D$6*100</f>
        <v>6.9749984701038725</v>
      </c>
      <c r="F9" s="56">
        <v>71143.1589085911</v>
      </c>
      <c r="G9" s="60">
        <f aca="true" t="shared" si="3" ref="G9:G15">+F9/$F$6*100</f>
        <v>0.8166742248275778</v>
      </c>
      <c r="H9" s="71"/>
      <c r="I9" s="174"/>
      <c r="J9" s="174"/>
    </row>
    <row r="10" spans="1:10" ht="18">
      <c r="A10" s="56" t="s">
        <v>193</v>
      </c>
      <c r="B10" s="56">
        <v>156959.83753871842</v>
      </c>
      <c r="C10" s="60">
        <f t="shared" si="1"/>
        <v>9.463401773675606</v>
      </c>
      <c r="D10" s="56">
        <v>133500.03392143865</v>
      </c>
      <c r="E10" s="60">
        <f t="shared" si="2"/>
        <v>10.268696275597787</v>
      </c>
      <c r="F10" s="56">
        <v>861369.07522365</v>
      </c>
      <c r="G10" s="60">
        <f t="shared" si="3"/>
        <v>9.887920814741525</v>
      </c>
      <c r="H10" s="174"/>
      <c r="I10" s="174"/>
      <c r="J10" s="187"/>
    </row>
    <row r="11" spans="1:10" ht="16.5">
      <c r="A11" s="56" t="s">
        <v>169</v>
      </c>
      <c r="B11" s="56">
        <v>37025.731949476554</v>
      </c>
      <c r="C11" s="60">
        <f t="shared" si="1"/>
        <v>2.232350535632282</v>
      </c>
      <c r="D11" s="56">
        <v>5779.706413834536</v>
      </c>
      <c r="E11" s="60">
        <f t="shared" si="2"/>
        <v>0.44456954790526365</v>
      </c>
      <c r="F11" s="71">
        <v>12823.180189723716</v>
      </c>
      <c r="G11" s="60">
        <f t="shared" si="3"/>
        <v>0.1472012334274118</v>
      </c>
      <c r="H11" s="188"/>
      <c r="I11" s="174"/>
      <c r="J11" s="174"/>
    </row>
    <row r="12" spans="1:10" ht="16.5">
      <c r="A12" s="56" t="s">
        <v>2</v>
      </c>
      <c r="B12" s="56">
        <v>7696.758278872844</v>
      </c>
      <c r="C12" s="60">
        <f t="shared" si="1"/>
        <v>0.46405193258352045</v>
      </c>
      <c r="D12" s="56">
        <v>7832.494804006867</v>
      </c>
      <c r="E12" s="60">
        <f t="shared" si="2"/>
        <v>0.6024680882843448</v>
      </c>
      <c r="F12" s="71">
        <v>17831.610381115126</v>
      </c>
      <c r="G12" s="60">
        <f t="shared" si="3"/>
        <v>0.20469454560115172</v>
      </c>
      <c r="H12" s="71"/>
      <c r="I12" s="174"/>
      <c r="J12" s="174"/>
    </row>
    <row r="13" spans="1:10" ht="16.5">
      <c r="A13" s="56" t="s">
        <v>170</v>
      </c>
      <c r="B13" s="56">
        <v>9005.387758376726</v>
      </c>
      <c r="C13" s="60">
        <f t="shared" si="1"/>
        <v>0.5429516481516278</v>
      </c>
      <c r="D13" s="56">
        <v>19543.634709361024</v>
      </c>
      <c r="E13" s="60">
        <f t="shared" si="2"/>
        <v>1.503277887328169</v>
      </c>
      <c r="F13" s="71">
        <v>75253.23900962147</v>
      </c>
      <c r="G13" s="60">
        <f t="shared" si="3"/>
        <v>0.863855099728016</v>
      </c>
      <c r="H13" s="71"/>
      <c r="I13" s="174"/>
      <c r="J13" s="174"/>
    </row>
    <row r="14" spans="1:10" ht="16.5">
      <c r="A14" s="56" t="s">
        <v>171</v>
      </c>
      <c r="B14" s="44">
        <v>27024.879079382426</v>
      </c>
      <c r="C14" s="60">
        <f t="shared" si="1"/>
        <v>1.6293804365725684</v>
      </c>
      <c r="D14" s="56">
        <v>19097.347530270585</v>
      </c>
      <c r="E14" s="60">
        <f t="shared" si="2"/>
        <v>1.4689498998426385</v>
      </c>
      <c r="F14" s="70">
        <v>51849.359340863084</v>
      </c>
      <c r="G14" s="60">
        <f t="shared" si="3"/>
        <v>0.5951947593711995</v>
      </c>
      <c r="H14" s="71"/>
      <c r="I14" s="71"/>
      <c r="J14" s="174"/>
    </row>
    <row r="15" spans="1:10" ht="18">
      <c r="A15" s="57" t="s">
        <v>214</v>
      </c>
      <c r="B15" s="57">
        <v>599079.4709034063</v>
      </c>
      <c r="C15" s="61">
        <f t="shared" si="1"/>
        <v>36.119620257133896</v>
      </c>
      <c r="D15" s="57">
        <v>448533.4559153328</v>
      </c>
      <c r="E15" s="61">
        <f t="shared" si="2"/>
        <v>34.50076897320647</v>
      </c>
      <c r="F15" s="57">
        <v>6790333.977714493</v>
      </c>
      <c r="G15" s="61">
        <f t="shared" si="3"/>
        <v>77.94833435349024</v>
      </c>
      <c r="H15" s="174"/>
      <c r="I15" s="174"/>
      <c r="J15" s="174"/>
    </row>
    <row r="16" spans="1:5" ht="16.5">
      <c r="A16" s="68" t="s">
        <v>138</v>
      </c>
      <c r="B16" s="189"/>
      <c r="C16" s="50"/>
      <c r="D16" s="50"/>
      <c r="E16" s="50"/>
    </row>
    <row r="17" spans="1:5" ht="16.5">
      <c r="A17" s="246" t="s">
        <v>194</v>
      </c>
      <c r="B17" s="189"/>
      <c r="C17" s="50"/>
      <c r="D17" s="50"/>
      <c r="E17" s="50"/>
    </row>
    <row r="18" spans="1:5" ht="16.5">
      <c r="A18" s="246" t="s">
        <v>195</v>
      </c>
      <c r="B18" s="189"/>
      <c r="C18" s="50"/>
      <c r="D18" s="50"/>
      <c r="E18" s="50"/>
    </row>
    <row r="19" spans="1:5" ht="16.5">
      <c r="A19" s="246" t="s">
        <v>247</v>
      </c>
      <c r="B19" s="189"/>
      <c r="C19" s="50"/>
      <c r="D19" s="50"/>
      <c r="E19" s="50"/>
    </row>
    <row r="20" spans="1:5" ht="16.5">
      <c r="A20" s="246" t="s">
        <v>264</v>
      </c>
      <c r="B20" s="189"/>
      <c r="C20" s="50"/>
      <c r="D20" s="50"/>
      <c r="E20" s="50"/>
    </row>
    <row r="21" spans="1:10" ht="16.5">
      <c r="A21" s="68"/>
      <c r="B21" s="190"/>
      <c r="C21" s="190"/>
      <c r="D21" s="190"/>
      <c r="E21" s="190"/>
      <c r="F21" s="190"/>
      <c r="G21" s="190"/>
      <c r="H21" s="190"/>
      <c r="I21" s="190"/>
      <c r="J21" s="190"/>
    </row>
    <row r="22" spans="1:7" ht="18">
      <c r="A22" s="172"/>
      <c r="D22" s="192"/>
      <c r="F22" s="70"/>
      <c r="G22" s="50"/>
    </row>
    <row r="23" spans="1:7" ht="16.5">
      <c r="A23" s="193"/>
      <c r="B23" s="192"/>
      <c r="D23" s="192"/>
      <c r="F23" s="70"/>
      <c r="G23" s="50"/>
    </row>
    <row r="24" spans="2:7" ht="16.5">
      <c r="B24" s="192"/>
      <c r="D24" s="70"/>
      <c r="F24" s="50"/>
      <c r="G24" s="50"/>
    </row>
    <row r="25" spans="2:7" ht="16.5">
      <c r="B25" s="70"/>
      <c r="F25" s="50"/>
      <c r="G25" s="50"/>
    </row>
  </sheetData>
  <sheetProtection/>
  <printOptions/>
  <pageMargins left="0.61" right="0.63" top="0.7480314960629921" bottom="0.7480314960629921" header="0.31496062992125984" footer="0.31496062992125984"/>
  <pageSetup horizontalDpi="600" verticalDpi="600" orientation="landscape" scale="57" r:id="rId2"/>
  <ignoredErrors>
    <ignoredError sqref="B7 D7 F7" formulaRange="1"/>
  </ignoredErrors>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2:J21"/>
  <sheetViews>
    <sheetView zoomScale="80" zoomScaleNormal="80" zoomScalePageLayoutView="0" workbookViewId="0" topLeftCell="A1">
      <selection activeCell="A1" sqref="A1"/>
    </sheetView>
  </sheetViews>
  <sheetFormatPr defaultColWidth="11.421875" defaultRowHeight="15"/>
  <cols>
    <col min="1" max="1" width="31.8515625" style="41" customWidth="1"/>
    <col min="2" max="2" width="16.57421875" style="41" customWidth="1"/>
    <col min="3" max="3" width="16.7109375" style="41" customWidth="1"/>
    <col min="4" max="4" width="21.00390625" style="41" customWidth="1"/>
    <col min="5" max="5" width="15.421875" style="41" customWidth="1"/>
    <col min="6" max="6" width="14.421875" style="41" customWidth="1"/>
    <col min="7" max="7" width="15.57421875" style="41" customWidth="1"/>
    <col min="8" max="10" width="15.7109375" style="41" customWidth="1"/>
    <col min="11" max="210" width="11.421875" style="41" customWidth="1"/>
    <col min="211" max="211" width="17.140625" style="41" customWidth="1"/>
    <col min="212" max="212" width="10.28125" style="41" customWidth="1"/>
    <col min="213" max="213" width="11.28125" style="41" customWidth="1"/>
    <col min="214" max="214" width="0.42578125" style="41" customWidth="1"/>
    <col min="215" max="215" width="10.00390625" style="41" customWidth="1"/>
    <col min="216" max="216" width="11.421875" style="41" customWidth="1"/>
    <col min="217" max="217" width="0.5625" style="41" customWidth="1"/>
    <col min="218" max="218" width="10.140625" style="41" customWidth="1"/>
    <col min="219" max="219" width="11.421875" style="41" customWidth="1"/>
    <col min="220" max="16384" width="11.421875" style="41" customWidth="1"/>
  </cols>
  <sheetData>
    <row r="1" ht="102" customHeight="1"/>
    <row r="2" ht="16.5">
      <c r="A2" s="40" t="s">
        <v>226</v>
      </c>
    </row>
    <row r="3" spans="1:5" ht="16.5">
      <c r="A3" s="42" t="s">
        <v>131</v>
      </c>
      <c r="E3" s="50"/>
    </row>
    <row r="4" spans="1:5" ht="16.5">
      <c r="A4" s="49">
        <v>2016</v>
      </c>
      <c r="B4" s="218"/>
      <c r="C4" s="171"/>
      <c r="E4" s="219"/>
    </row>
    <row r="5" spans="1:7" ht="72" customHeight="1">
      <c r="A5" s="279" t="s">
        <v>176</v>
      </c>
      <c r="B5" s="233" t="s">
        <v>266</v>
      </c>
      <c r="C5" s="278" t="s">
        <v>173</v>
      </c>
      <c r="D5" s="233" t="s">
        <v>221</v>
      </c>
      <c r="E5" s="278" t="s">
        <v>173</v>
      </c>
      <c r="F5" s="234" t="s">
        <v>6</v>
      </c>
      <c r="G5" s="278" t="s">
        <v>173</v>
      </c>
    </row>
    <row r="6" spans="1:7" ht="16.5">
      <c r="A6" s="54" t="s">
        <v>143</v>
      </c>
      <c r="B6" s="54">
        <f aca="true" t="shared" si="0" ref="B6:G6">+B7+B11</f>
        <v>468432.25771250186</v>
      </c>
      <c r="C6" s="249">
        <f t="shared" si="0"/>
        <v>100</v>
      </c>
      <c r="D6" s="54">
        <f t="shared" si="0"/>
        <v>375730.83356391813</v>
      </c>
      <c r="E6" s="62">
        <f t="shared" si="0"/>
        <v>100.00000000000001</v>
      </c>
      <c r="F6" s="54">
        <f t="shared" si="0"/>
        <v>4908427.32594823</v>
      </c>
      <c r="G6" s="58">
        <f t="shared" si="0"/>
        <v>100.00000000000003</v>
      </c>
    </row>
    <row r="7" spans="1:7" ht="16.5">
      <c r="A7" s="55" t="s">
        <v>175</v>
      </c>
      <c r="B7" s="55">
        <f aca="true" t="shared" si="1" ref="B7:G7">+SUM(B8:B10)</f>
        <v>444770.78284334764</v>
      </c>
      <c r="C7" s="250">
        <f t="shared" si="1"/>
        <v>94.94879473401332</v>
      </c>
      <c r="D7" s="55">
        <f t="shared" si="1"/>
        <v>362987.8847828019</v>
      </c>
      <c r="E7" s="63">
        <f t="shared" si="1"/>
        <v>96.60849000327028</v>
      </c>
      <c r="F7" s="55">
        <f t="shared" si="1"/>
        <v>4816152.03626</v>
      </c>
      <c r="G7" s="59">
        <f t="shared" si="1"/>
        <v>98.12006405390952</v>
      </c>
    </row>
    <row r="8" spans="1:7" ht="16.5">
      <c r="A8" s="56" t="s">
        <v>54</v>
      </c>
      <c r="B8" s="56">
        <v>188809.86673840773</v>
      </c>
      <c r="C8" s="251">
        <f>+B8/$B$6*100</f>
        <v>40.30676018351599</v>
      </c>
      <c r="D8" s="56">
        <v>123015.90232229124</v>
      </c>
      <c r="E8" s="64">
        <f>+D8/$D$6*100</f>
        <v>32.74043313279589</v>
      </c>
      <c r="F8" s="56">
        <v>911670.3198406536</v>
      </c>
      <c r="G8" s="60">
        <f>+F8/$F$6*100</f>
        <v>18.573572741336932</v>
      </c>
    </row>
    <row r="9" spans="1:10" ht="16.5">
      <c r="A9" s="56" t="s">
        <v>78</v>
      </c>
      <c r="B9" s="56">
        <v>106216.97049746028</v>
      </c>
      <c r="C9" s="251">
        <f>+B9/$B$6*100</f>
        <v>22.674990620020548</v>
      </c>
      <c r="D9" s="56">
        <v>79376.59460920385</v>
      </c>
      <c r="E9" s="64">
        <f>+D9/$D$6*100</f>
        <v>21.12591981240756</v>
      </c>
      <c r="F9" s="56">
        <v>870450.2670759563</v>
      </c>
      <c r="G9" s="60">
        <f>+F9/$F$6*100</f>
        <v>17.733791482953233</v>
      </c>
      <c r="H9" s="71"/>
      <c r="I9" s="174"/>
      <c r="J9" s="174"/>
    </row>
    <row r="10" spans="1:10" ht="16.5">
      <c r="A10" s="56" t="s">
        <v>0</v>
      </c>
      <c r="B10" s="56">
        <v>149743.9456074797</v>
      </c>
      <c r="C10" s="251">
        <f>+B10/$B$6*100</f>
        <v>31.967043930476784</v>
      </c>
      <c r="D10" s="56">
        <v>160595.38785130682</v>
      </c>
      <c r="E10" s="64">
        <f>+D10/$D$6*100</f>
        <v>42.74213705806682</v>
      </c>
      <c r="F10" s="56">
        <v>3034031.4493433908</v>
      </c>
      <c r="G10" s="60">
        <f>+F10/$F$6*100</f>
        <v>61.81269982961935</v>
      </c>
      <c r="H10" s="71"/>
      <c r="I10" s="174"/>
      <c r="J10" s="174"/>
    </row>
    <row r="11" spans="1:10" ht="18">
      <c r="A11" s="57" t="s">
        <v>287</v>
      </c>
      <c r="B11" s="57">
        <v>23661.474869154215</v>
      </c>
      <c r="C11" s="252">
        <f>+B11/$B$6*100</f>
        <v>5.0512052659866855</v>
      </c>
      <c r="D11" s="57">
        <v>12742.94878111625</v>
      </c>
      <c r="E11" s="65">
        <f>+D11/$D$6*100</f>
        <v>3.3915099967297366</v>
      </c>
      <c r="F11" s="57">
        <v>92275.28968822981</v>
      </c>
      <c r="G11" s="61">
        <f>+F11/$F$6*100</f>
        <v>1.8799359460905065</v>
      </c>
      <c r="H11" s="188"/>
      <c r="I11" s="174"/>
      <c r="J11" s="174"/>
    </row>
    <row r="12" spans="1:6" ht="16.5">
      <c r="A12" s="68" t="s">
        <v>138</v>
      </c>
      <c r="B12" s="189"/>
      <c r="C12" s="50"/>
      <c r="D12" s="179"/>
      <c r="E12" s="50"/>
      <c r="F12" s="50"/>
    </row>
    <row r="13" spans="1:6" ht="16.5">
      <c r="A13" s="246" t="s">
        <v>248</v>
      </c>
      <c r="B13" s="189"/>
      <c r="C13" s="50"/>
      <c r="D13" s="179"/>
      <c r="E13" s="50"/>
      <c r="F13" s="50"/>
    </row>
    <row r="14" spans="1:10" ht="16.5" customHeight="1">
      <c r="A14" s="68"/>
      <c r="B14" s="184"/>
      <c r="C14" s="184"/>
      <c r="D14" s="184"/>
      <c r="E14" s="184"/>
      <c r="F14" s="184"/>
      <c r="G14" s="190"/>
      <c r="H14" s="190"/>
      <c r="I14" s="190"/>
      <c r="J14" s="190"/>
    </row>
    <row r="15" spans="1:10" ht="16.5">
      <c r="A15" s="72"/>
      <c r="B15" s="191"/>
      <c r="C15" s="191"/>
      <c r="D15" s="191"/>
      <c r="E15" s="191"/>
      <c r="F15" s="191"/>
      <c r="G15" s="191"/>
      <c r="H15" s="191"/>
      <c r="I15" s="191"/>
      <c r="J15" s="191"/>
    </row>
    <row r="16" ht="16.5">
      <c r="A16" s="161"/>
    </row>
    <row r="17" spans="1:10" ht="16.5">
      <c r="A17" s="160"/>
      <c r="B17" s="190"/>
      <c r="C17" s="190"/>
      <c r="D17" s="190"/>
      <c r="E17" s="190"/>
      <c r="F17" s="190"/>
      <c r="G17" s="190"/>
      <c r="H17" s="190"/>
      <c r="I17" s="190"/>
      <c r="J17" s="190"/>
    </row>
    <row r="18" spans="1:7" ht="18">
      <c r="A18" s="172"/>
      <c r="F18" s="192"/>
      <c r="G18" s="50"/>
    </row>
    <row r="19" spans="1:7" ht="16.5">
      <c r="A19" s="193"/>
      <c r="B19" s="192"/>
      <c r="F19" s="192"/>
      <c r="G19" s="50"/>
    </row>
    <row r="20" spans="2:7" ht="16.5">
      <c r="B20" s="192"/>
      <c r="F20" s="50"/>
      <c r="G20" s="50"/>
    </row>
    <row r="21" spans="2:7" ht="16.5">
      <c r="B21" s="70"/>
      <c r="F21" s="50"/>
      <c r="G21" s="50"/>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82" r:id="rId2"/>
  <ignoredErrors>
    <ignoredError sqref="B7 D7 F7" formulaRange="1"/>
  </ignoredErrors>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2:H19"/>
  <sheetViews>
    <sheetView zoomScale="90" zoomScaleNormal="90" zoomScalePageLayoutView="0" workbookViewId="0" topLeftCell="A1">
      <selection activeCell="A1" sqref="A1"/>
    </sheetView>
  </sheetViews>
  <sheetFormatPr defaultColWidth="11.421875" defaultRowHeight="21" customHeight="1"/>
  <cols>
    <col min="1" max="1" width="23.57421875" style="41" customWidth="1"/>
    <col min="2" max="2" width="16.57421875" style="41" customWidth="1"/>
    <col min="3" max="3" width="13.7109375" style="41" customWidth="1"/>
    <col min="4" max="4" width="16.57421875" style="41" customWidth="1"/>
    <col min="5" max="5" width="13.57421875" style="41" customWidth="1"/>
    <col min="6" max="6" width="17.8515625" style="41" customWidth="1"/>
    <col min="7" max="7" width="14.140625" style="41" customWidth="1"/>
    <col min="8" max="8" width="13.8515625" style="41" customWidth="1"/>
    <col min="9" max="9" width="10.8515625" style="41" customWidth="1"/>
    <col min="10" max="16384" width="11.421875" style="41" customWidth="1"/>
  </cols>
  <sheetData>
    <row r="1" ht="87.75" customHeight="1"/>
    <row r="2" ht="21" customHeight="1">
      <c r="A2" s="40" t="s">
        <v>227</v>
      </c>
    </row>
    <row r="3" spans="1:5" ht="16.5">
      <c r="A3" s="40" t="s">
        <v>131</v>
      </c>
      <c r="E3" s="50"/>
    </row>
    <row r="4" spans="1:5" ht="13.5" customHeight="1">
      <c r="A4" s="79">
        <v>2016</v>
      </c>
      <c r="C4" s="50"/>
      <c r="E4" s="50"/>
    </row>
    <row r="5" spans="1:8" ht="42.75" customHeight="1">
      <c r="A5" s="283" t="s">
        <v>176</v>
      </c>
      <c r="B5" s="235" t="s">
        <v>5</v>
      </c>
      <c r="C5" s="278" t="s">
        <v>173</v>
      </c>
      <c r="D5" s="235" t="s">
        <v>7</v>
      </c>
      <c r="E5" s="278" t="s">
        <v>173</v>
      </c>
      <c r="F5" s="235" t="s">
        <v>260</v>
      </c>
      <c r="G5" s="278" t="s">
        <v>173</v>
      </c>
      <c r="H5" s="50"/>
    </row>
    <row r="6" spans="1:8" ht="18.75" customHeight="1">
      <c r="A6" s="73" t="s">
        <v>143</v>
      </c>
      <c r="B6" s="74">
        <f>+B7+B11</f>
        <v>1014095.0612618643</v>
      </c>
      <c r="C6" s="80">
        <f>+SUM(C7+C11)</f>
        <v>100</v>
      </c>
      <c r="D6" s="74">
        <f>+D7+D11</f>
        <v>956515.327259928</v>
      </c>
      <c r="E6" s="80">
        <f>+SUM(E7+E11)</f>
        <v>100.00000000000001</v>
      </c>
      <c r="F6" s="74">
        <f>+F7+F11</f>
        <v>4781128.1128385095</v>
      </c>
      <c r="G6" s="80">
        <f>+G7+G11</f>
        <v>100</v>
      </c>
      <c r="H6" s="50"/>
    </row>
    <row r="7" spans="1:8" ht="15.75" customHeight="1">
      <c r="A7" s="73" t="s">
        <v>177</v>
      </c>
      <c r="B7" s="74">
        <f aca="true" t="shared" si="0" ref="B7:G7">+SUM(B8:B10)</f>
        <v>996792.5930979253</v>
      </c>
      <c r="C7" s="78">
        <f t="shared" si="0"/>
        <v>98.29380214687082</v>
      </c>
      <c r="D7" s="74">
        <f t="shared" si="0"/>
        <v>939439.8480771452</v>
      </c>
      <c r="E7" s="78">
        <f t="shared" si="0"/>
        <v>98.21482430065205</v>
      </c>
      <c r="F7" s="74">
        <f t="shared" si="0"/>
        <v>4737092.048801076</v>
      </c>
      <c r="G7" s="78">
        <f t="shared" si="0"/>
        <v>99.0789608017575</v>
      </c>
      <c r="H7" s="50"/>
    </row>
    <row r="8" spans="1:7" ht="15.75" customHeight="1">
      <c r="A8" s="41" t="s">
        <v>178</v>
      </c>
      <c r="B8" s="76">
        <v>599799.0925467126</v>
      </c>
      <c r="C8" s="75">
        <f>+B8/$B$6*100</f>
        <v>59.14623938710118</v>
      </c>
      <c r="D8" s="76">
        <v>589728.1607989953</v>
      </c>
      <c r="E8" s="75">
        <f>+D8/$D$6*100</f>
        <v>61.65381191416495</v>
      </c>
      <c r="F8" s="76">
        <v>3432294.317162417</v>
      </c>
      <c r="G8" s="75">
        <f>+F8/$F$6*100</f>
        <v>71.78837789236098</v>
      </c>
    </row>
    <row r="9" spans="1:7" ht="15.75" customHeight="1">
      <c r="A9" s="41" t="s">
        <v>196</v>
      </c>
      <c r="B9" s="76">
        <v>306401.9667577129</v>
      </c>
      <c r="C9" s="75">
        <f>+B9/$B$6*100</f>
        <v>30.214323929006138</v>
      </c>
      <c r="D9" s="76">
        <v>264399.5448740255</v>
      </c>
      <c r="E9" s="75">
        <f>+D9/$D$6*100</f>
        <v>27.641955893319032</v>
      </c>
      <c r="F9" s="76">
        <v>931624.5642494361</v>
      </c>
      <c r="G9" s="75">
        <f>+F9/$F$6*100</f>
        <v>19.485454944154164</v>
      </c>
    </row>
    <row r="10" spans="1:7" ht="15.75" customHeight="1">
      <c r="A10" s="41" t="s">
        <v>197</v>
      </c>
      <c r="B10" s="76">
        <v>90591.53379349977</v>
      </c>
      <c r="C10" s="75">
        <f>+B10/$B$6*100</f>
        <v>8.9332388307635</v>
      </c>
      <c r="D10" s="76">
        <v>85312.14240412437</v>
      </c>
      <c r="E10" s="75">
        <f>+D10/$D$6*100</f>
        <v>8.919056493168064</v>
      </c>
      <c r="F10" s="76">
        <v>373173.16738922265</v>
      </c>
      <c r="G10" s="75">
        <f>+F10/$F$6*100</f>
        <v>7.805127965242358</v>
      </c>
    </row>
    <row r="11" spans="1:7" ht="15.75" customHeight="1">
      <c r="A11" s="52" t="s">
        <v>179</v>
      </c>
      <c r="B11" s="167">
        <v>17302.468163938946</v>
      </c>
      <c r="C11" s="53">
        <f>+B11/$B$6*100</f>
        <v>1.7061978531291777</v>
      </c>
      <c r="D11" s="167">
        <v>17075.479182782838</v>
      </c>
      <c r="E11" s="53">
        <f>+D11/$D$6*100</f>
        <v>1.785175699347959</v>
      </c>
      <c r="F11" s="167">
        <v>44036.06403743415</v>
      </c>
      <c r="G11" s="53">
        <f>+F11/$F$6*100</f>
        <v>0.921039198242491</v>
      </c>
    </row>
    <row r="12" spans="1:6" ht="13.5" customHeight="1">
      <c r="A12" s="69" t="s">
        <v>139</v>
      </c>
      <c r="B12" s="81"/>
      <c r="C12" s="81"/>
      <c r="D12" s="81"/>
      <c r="E12" s="81"/>
      <c r="F12" s="81"/>
    </row>
    <row r="13" spans="1:6" ht="13.5" customHeight="1">
      <c r="A13" s="69" t="s">
        <v>198</v>
      </c>
      <c r="B13" s="81"/>
      <c r="C13" s="81"/>
      <c r="D13" s="81"/>
      <c r="E13" s="81"/>
      <c r="F13" s="81"/>
    </row>
    <row r="14" spans="1:6" ht="13.5" customHeight="1">
      <c r="A14" s="69" t="s">
        <v>215</v>
      </c>
      <c r="B14" s="81"/>
      <c r="C14" s="81"/>
      <c r="D14" s="81"/>
      <c r="E14" s="81"/>
      <c r="F14" s="81"/>
    </row>
    <row r="15" ht="13.5" customHeight="1">
      <c r="A15" s="160" t="s">
        <v>148</v>
      </c>
    </row>
    <row r="16" spans="1:3" ht="13.5" customHeight="1">
      <c r="A16" s="82"/>
      <c r="C16" s="44"/>
    </row>
    <row r="17" ht="13.5" customHeight="1">
      <c r="A17" s="82"/>
    </row>
    <row r="18" ht="13.5" customHeight="1">
      <c r="A18" s="69"/>
    </row>
    <row r="19" ht="13.5" customHeight="1">
      <c r="A19" s="72"/>
    </row>
  </sheetData>
  <sheetProtection/>
  <printOptions/>
  <pageMargins left="0.7" right="0.7" top="0.75" bottom="0.75" header="0.3" footer="0.3"/>
  <pageSetup horizontalDpi="600" verticalDpi="600" orientation="portrait" r:id="rId2"/>
  <ignoredErrors>
    <ignoredError sqref="B7 F7" formulaRange="1"/>
    <ignoredError sqref="C6 D6:E6" formula="1"/>
    <ignoredError sqref="D7" formula="1" formulaRange="1"/>
  </ignoredErrors>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2:M31"/>
  <sheetViews>
    <sheetView zoomScale="80" zoomScaleNormal="80" zoomScalePageLayoutView="0" workbookViewId="0" topLeftCell="A8">
      <selection activeCell="I18" sqref="I18"/>
    </sheetView>
  </sheetViews>
  <sheetFormatPr defaultColWidth="11.421875" defaultRowHeight="15"/>
  <cols>
    <col min="1" max="1" width="33.28125" style="83" customWidth="1"/>
    <col min="2" max="2" width="16.7109375" style="83" customWidth="1"/>
    <col min="3" max="3" width="16.00390625" style="83" customWidth="1"/>
    <col min="4" max="4" width="18.57421875" style="83" customWidth="1"/>
    <col min="5" max="5" width="16.57421875" style="83" customWidth="1"/>
    <col min="6" max="6" width="16.7109375" style="83" customWidth="1"/>
    <col min="7" max="7" width="17.28125" style="83" customWidth="1"/>
    <col min="8" max="10" width="11.421875" style="83" customWidth="1"/>
    <col min="11" max="13" width="13.57421875" style="83" bestFit="1" customWidth="1"/>
    <col min="14" max="23" width="11.421875" style="83" customWidth="1"/>
    <col min="24" max="16384" width="11.421875" style="83" customWidth="1"/>
  </cols>
  <sheetData>
    <row r="1" ht="85.5" customHeight="1"/>
    <row r="2" spans="1:7" ht="16.5">
      <c r="A2" s="84" t="s">
        <v>228</v>
      </c>
      <c r="B2" s="85"/>
      <c r="C2" s="85"/>
      <c r="D2" s="86"/>
      <c r="E2" s="86"/>
      <c r="F2" s="87"/>
      <c r="G2" s="87"/>
    </row>
    <row r="3" ht="16.5">
      <c r="A3" s="88" t="s">
        <v>132</v>
      </c>
    </row>
    <row r="4" spans="1:7" ht="16.5">
      <c r="A4" s="88">
        <v>2016</v>
      </c>
      <c r="B4" s="89"/>
      <c r="C4" s="159"/>
      <c r="E4" s="93"/>
      <c r="G4" s="93"/>
    </row>
    <row r="5" spans="1:7" ht="51" customHeight="1">
      <c r="A5" s="284" t="s">
        <v>176</v>
      </c>
      <c r="B5" s="236" t="s">
        <v>267</v>
      </c>
      <c r="C5" s="278" t="s">
        <v>173</v>
      </c>
      <c r="D5" s="236" t="s">
        <v>7</v>
      </c>
      <c r="E5" s="278" t="s">
        <v>173</v>
      </c>
      <c r="F5" s="239" t="s">
        <v>260</v>
      </c>
      <c r="G5" s="278" t="s">
        <v>173</v>
      </c>
    </row>
    <row r="6" spans="1:10" ht="18.75" customHeight="1">
      <c r="A6" s="98" t="s">
        <v>146</v>
      </c>
      <c r="B6" s="90">
        <f aca="true" t="shared" si="0" ref="B6:G6">+B7+B22</f>
        <v>220773.28394523702</v>
      </c>
      <c r="C6" s="92">
        <f t="shared" si="0"/>
        <v>99.99999999999996</v>
      </c>
      <c r="D6" s="90">
        <f t="shared" si="0"/>
        <v>212510.17803547563</v>
      </c>
      <c r="E6" s="92">
        <f t="shared" si="0"/>
        <v>99.99999999999999</v>
      </c>
      <c r="F6" s="90">
        <f t="shared" si="0"/>
        <v>2110257.318212345</v>
      </c>
      <c r="G6" s="92">
        <f t="shared" si="0"/>
        <v>100.00000000000003</v>
      </c>
      <c r="H6" s="220"/>
      <c r="I6" s="220"/>
      <c r="J6" s="220"/>
    </row>
    <row r="7" spans="1:10" ht="17.25" customHeight="1">
      <c r="A7" s="168" t="s">
        <v>180</v>
      </c>
      <c r="B7" s="91">
        <f aca="true" t="shared" si="1" ref="B7:G7">+SUM(B8:B21)</f>
        <v>212400.26363260805</v>
      </c>
      <c r="C7" s="95">
        <f t="shared" si="1"/>
        <v>96.2074123449167</v>
      </c>
      <c r="D7" s="91">
        <f t="shared" si="1"/>
        <v>206196.0795659224</v>
      </c>
      <c r="E7" s="95">
        <f t="shared" si="1"/>
        <v>97.02880185414027</v>
      </c>
      <c r="F7" s="91">
        <f t="shared" si="1"/>
        <v>2037283.5265419795</v>
      </c>
      <c r="G7" s="95">
        <f t="shared" si="1"/>
        <v>96.54194817662412</v>
      </c>
      <c r="H7" s="220"/>
      <c r="I7" s="220"/>
      <c r="J7" s="220"/>
    </row>
    <row r="8" spans="1:10" ht="18.75" customHeight="1">
      <c r="A8" s="83" t="s">
        <v>199</v>
      </c>
      <c r="B8" s="175">
        <v>31558.26044948239</v>
      </c>
      <c r="C8" s="96">
        <f>+B8/$B$6*100</f>
        <v>14.294419997534865</v>
      </c>
      <c r="D8" s="175">
        <v>31375.672005171873</v>
      </c>
      <c r="E8" s="96">
        <f>+D8/$D$6*100</f>
        <v>14.764314959038874</v>
      </c>
      <c r="F8" s="176">
        <v>129894.3868519324</v>
      </c>
      <c r="G8" s="96">
        <f>+F8/$F$6*100</f>
        <v>6.155381418696815</v>
      </c>
      <c r="H8" s="220"/>
      <c r="I8" s="220"/>
      <c r="J8" s="220"/>
    </row>
    <row r="9" spans="1:10" ht="18.75" customHeight="1">
      <c r="A9" s="83" t="s">
        <v>120</v>
      </c>
      <c r="B9" s="77">
        <v>13433.457157725794</v>
      </c>
      <c r="C9" s="96">
        <f aca="true" t="shared" si="2" ref="C9:C22">+B9/$B$6*100</f>
        <v>6.084729509689213</v>
      </c>
      <c r="D9" s="175">
        <v>12802.07323505117</v>
      </c>
      <c r="E9" s="96">
        <f aca="true" t="shared" si="3" ref="E9:E22">+D9/$D$6*100</f>
        <v>6.024216512074091</v>
      </c>
      <c r="F9" s="176">
        <v>244205.47926580918</v>
      </c>
      <c r="G9" s="96">
        <f aca="true" t="shared" si="4" ref="G9:G22">+F9/$F$6*100</f>
        <v>11.572308133146631</v>
      </c>
      <c r="H9" s="220"/>
      <c r="I9" s="220"/>
      <c r="J9" s="220"/>
    </row>
    <row r="10" spans="1:10" ht="18.75" customHeight="1">
      <c r="A10" s="83" t="s">
        <v>121</v>
      </c>
      <c r="B10" s="175">
        <v>21055.411012357963</v>
      </c>
      <c r="C10" s="96">
        <f t="shared" si="2"/>
        <v>9.53711909162921</v>
      </c>
      <c r="D10" s="175">
        <v>22516.113053565936</v>
      </c>
      <c r="E10" s="96">
        <f t="shared" si="3"/>
        <v>10.595310427817337</v>
      </c>
      <c r="F10" s="176">
        <v>515810.03542606434</v>
      </c>
      <c r="G10" s="96">
        <f t="shared" si="4"/>
        <v>24.442992377015933</v>
      </c>
      <c r="H10" s="220"/>
      <c r="I10" s="220"/>
      <c r="J10" s="220"/>
    </row>
    <row r="11" spans="1:10" ht="18.75" customHeight="1">
      <c r="A11" s="83" t="s">
        <v>200</v>
      </c>
      <c r="B11" s="175">
        <v>81812.75473136692</v>
      </c>
      <c r="C11" s="96">
        <f t="shared" si="2"/>
        <v>37.057361864337096</v>
      </c>
      <c r="D11" s="175">
        <v>76782.89815140891</v>
      </c>
      <c r="E11" s="96">
        <f t="shared" si="3"/>
        <v>36.131397969367406</v>
      </c>
      <c r="F11" s="176">
        <v>108615.6652723214</v>
      </c>
      <c r="G11" s="96">
        <f t="shared" si="4"/>
        <v>5.147034171374543</v>
      </c>
      <c r="H11" s="220"/>
      <c r="I11" s="220"/>
      <c r="J11" s="220"/>
    </row>
    <row r="12" spans="1:10" ht="18.75" customHeight="1">
      <c r="A12" s="83" t="s">
        <v>201</v>
      </c>
      <c r="B12" s="175">
        <v>4321.669327782816</v>
      </c>
      <c r="C12" s="96">
        <f t="shared" si="2"/>
        <v>1.9575146279269955</v>
      </c>
      <c r="D12" s="175">
        <v>3623.462388569708</v>
      </c>
      <c r="E12" s="96">
        <f t="shared" si="3"/>
        <v>1.7050771036316297</v>
      </c>
      <c r="F12" s="176">
        <v>6251.427959301093</v>
      </c>
      <c r="G12" s="96">
        <f t="shared" si="4"/>
        <v>0.29624007960303367</v>
      </c>
      <c r="H12" s="220"/>
      <c r="I12" s="220"/>
      <c r="J12" s="220"/>
    </row>
    <row r="13" spans="1:10" ht="18.75" customHeight="1">
      <c r="A13" s="83" t="s">
        <v>1</v>
      </c>
      <c r="B13" s="175">
        <v>8449.801256883518</v>
      </c>
      <c r="C13" s="96">
        <f t="shared" si="2"/>
        <v>3.8273658415025875</v>
      </c>
      <c r="D13" s="175">
        <v>8906.078082538683</v>
      </c>
      <c r="E13" s="96">
        <f t="shared" si="3"/>
        <v>4.190894838482483</v>
      </c>
      <c r="F13" s="176">
        <v>382608.9111464335</v>
      </c>
      <c r="G13" s="96">
        <f t="shared" si="4"/>
        <v>18.130912654317992</v>
      </c>
      <c r="H13" s="220"/>
      <c r="I13" s="220"/>
      <c r="J13" s="220"/>
    </row>
    <row r="14" spans="1:10" ht="18.75" customHeight="1">
      <c r="A14" s="83" t="s">
        <v>181</v>
      </c>
      <c r="B14" s="175">
        <v>11771.57264593115</v>
      </c>
      <c r="C14" s="96">
        <f t="shared" si="2"/>
        <v>5.331973341870069</v>
      </c>
      <c r="D14" s="175">
        <v>11205.415064626872</v>
      </c>
      <c r="E14" s="96">
        <f t="shared" si="3"/>
        <v>5.272883947589692</v>
      </c>
      <c r="F14" s="176">
        <v>223568.69340679835</v>
      </c>
      <c r="G14" s="96">
        <f t="shared" si="4"/>
        <v>10.594380669945473</v>
      </c>
      <c r="H14" s="220"/>
      <c r="I14" s="220"/>
      <c r="J14" s="220"/>
    </row>
    <row r="15" spans="1:13" s="94" customFormat="1" ht="18.75" customHeight="1">
      <c r="A15" s="83" t="s">
        <v>182</v>
      </c>
      <c r="B15" s="97">
        <v>5279.214734597865</v>
      </c>
      <c r="C15" s="99">
        <f t="shared" si="2"/>
        <v>2.3912380339948096</v>
      </c>
      <c r="D15" s="97">
        <v>6217.552416239362</v>
      </c>
      <c r="E15" s="99">
        <f t="shared" si="3"/>
        <v>2.925766885010763</v>
      </c>
      <c r="F15" s="97">
        <v>9071.489746593817</v>
      </c>
      <c r="G15" s="99">
        <f t="shared" si="4"/>
        <v>0.42987599987467495</v>
      </c>
      <c r="H15" s="220"/>
      <c r="I15" s="220"/>
      <c r="J15" s="220"/>
      <c r="K15" s="83"/>
      <c r="L15" s="83"/>
      <c r="M15" s="83"/>
    </row>
    <row r="16" spans="1:10" ht="18.75" customHeight="1">
      <c r="A16" s="41" t="s">
        <v>202</v>
      </c>
      <c r="B16" s="77">
        <v>11667.943353389493</v>
      </c>
      <c r="C16" s="96">
        <f t="shared" si="2"/>
        <v>5.285034105976218</v>
      </c>
      <c r="D16" s="175">
        <v>10591.403047727064</v>
      </c>
      <c r="E16" s="96">
        <f t="shared" si="3"/>
        <v>4.983950955026247</v>
      </c>
      <c r="F16" s="176">
        <v>88885.81649201213</v>
      </c>
      <c r="G16" s="96">
        <f t="shared" si="4"/>
        <v>4.21208426692294</v>
      </c>
      <c r="H16" s="220"/>
      <c r="I16" s="220"/>
      <c r="J16" s="220"/>
    </row>
    <row r="17" spans="1:10" ht="18.75" customHeight="1">
      <c r="A17" s="41" t="s">
        <v>208</v>
      </c>
      <c r="B17" s="175">
        <v>18509.8625743716</v>
      </c>
      <c r="C17" s="96">
        <f t="shared" si="2"/>
        <v>8.384104382377618</v>
      </c>
      <c r="D17" s="175">
        <v>17459.69665568545</v>
      </c>
      <c r="E17" s="96">
        <f t="shared" si="3"/>
        <v>8.215934322341397</v>
      </c>
      <c r="F17" s="176">
        <v>256424.27484653128</v>
      </c>
      <c r="G17" s="96">
        <f t="shared" si="4"/>
        <v>12.151327358682265</v>
      </c>
      <c r="H17" s="220"/>
      <c r="I17" s="220"/>
      <c r="J17" s="220"/>
    </row>
    <row r="18" spans="1:10" ht="18.75" customHeight="1">
      <c r="A18" s="41" t="s">
        <v>203</v>
      </c>
      <c r="B18" s="77">
        <v>1555.2079388816392</v>
      </c>
      <c r="C18" s="96">
        <f t="shared" si="2"/>
        <v>0.7044366560527358</v>
      </c>
      <c r="D18" s="175">
        <v>1912.7630292306255</v>
      </c>
      <c r="E18" s="96">
        <f t="shared" si="3"/>
        <v>0.9000806676239836</v>
      </c>
      <c r="F18" s="176">
        <v>32850.23297417744</v>
      </c>
      <c r="G18" s="96">
        <f t="shared" si="4"/>
        <v>1.5566932378656906</v>
      </c>
      <c r="H18" s="220"/>
      <c r="I18" s="220"/>
      <c r="J18" s="220"/>
    </row>
    <row r="19" spans="1:10" ht="18.75" customHeight="1">
      <c r="A19" s="41" t="s">
        <v>204</v>
      </c>
      <c r="B19" s="77">
        <v>1374.9515567148508</v>
      </c>
      <c r="C19" s="96">
        <f t="shared" si="2"/>
        <v>0.6227889227103713</v>
      </c>
      <c r="D19" s="175">
        <v>1273.9996098639454</v>
      </c>
      <c r="E19" s="96">
        <f t="shared" si="3"/>
        <v>0.5995005141124434</v>
      </c>
      <c r="F19" s="176">
        <v>22859.38080826379</v>
      </c>
      <c r="G19" s="96">
        <f t="shared" si="4"/>
        <v>1.0832508723452068</v>
      </c>
      <c r="H19" s="220"/>
      <c r="I19" s="220"/>
      <c r="J19" s="220"/>
    </row>
    <row r="20" spans="1:10" ht="18.75" customHeight="1">
      <c r="A20" s="50" t="s">
        <v>205</v>
      </c>
      <c r="B20" s="175">
        <v>1460.4484409719469</v>
      </c>
      <c r="C20" s="96">
        <f t="shared" si="2"/>
        <v>0.6615150234093597</v>
      </c>
      <c r="D20" s="175">
        <v>1394.375187350498</v>
      </c>
      <c r="E20" s="96">
        <f t="shared" si="3"/>
        <v>0.6561451316076382</v>
      </c>
      <c r="F20" s="176">
        <v>14207.20563379133</v>
      </c>
      <c r="G20" s="96">
        <f t="shared" si="4"/>
        <v>0.6732451777883955</v>
      </c>
      <c r="H20" s="220"/>
      <c r="I20" s="220"/>
      <c r="J20" s="220"/>
    </row>
    <row r="21" spans="1:10" ht="18.75" customHeight="1">
      <c r="A21" s="50" t="s">
        <v>206</v>
      </c>
      <c r="B21" s="175">
        <v>149.70845215004002</v>
      </c>
      <c r="C21" s="96">
        <f t="shared" si="2"/>
        <v>0.06781094590556315</v>
      </c>
      <c r="D21" s="175">
        <v>134.57763889232012</v>
      </c>
      <c r="E21" s="96">
        <f t="shared" si="3"/>
        <v>0.06332762041630507</v>
      </c>
      <c r="F21" s="176">
        <v>2030.5267119494042</v>
      </c>
      <c r="G21" s="96">
        <f t="shared" si="4"/>
        <v>0.0962217590445092</v>
      </c>
      <c r="H21" s="220"/>
      <c r="I21" s="220"/>
      <c r="J21" s="220"/>
    </row>
    <row r="22" spans="1:10" ht="18.75" customHeight="1">
      <c r="A22" s="241" t="s">
        <v>216</v>
      </c>
      <c r="B22" s="242">
        <v>8373.020312628969</v>
      </c>
      <c r="C22" s="243">
        <f t="shared" si="2"/>
        <v>3.7925876550832585</v>
      </c>
      <c r="D22" s="242">
        <v>6314.098469553222</v>
      </c>
      <c r="E22" s="243">
        <f t="shared" si="3"/>
        <v>2.9711981458597103</v>
      </c>
      <c r="F22" s="166">
        <v>72973.79167036548</v>
      </c>
      <c r="G22" s="243">
        <f t="shared" si="4"/>
        <v>3.458051823375906</v>
      </c>
      <c r="H22" s="220"/>
      <c r="I22" s="220"/>
      <c r="J22" s="220"/>
    </row>
    <row r="23" spans="1:10" ht="18.75" customHeight="1">
      <c r="A23" s="194" t="s">
        <v>138</v>
      </c>
      <c r="B23" s="156"/>
      <c r="C23" s="156"/>
      <c r="D23" s="156"/>
      <c r="E23" s="156"/>
      <c r="F23" s="156"/>
      <c r="G23" s="156"/>
      <c r="H23" s="220"/>
      <c r="I23" s="220"/>
      <c r="J23" s="220"/>
    </row>
    <row r="24" spans="1:10" ht="18.75" customHeight="1">
      <c r="A24" s="194" t="s">
        <v>213</v>
      </c>
      <c r="B24" s="156"/>
      <c r="C24" s="156"/>
      <c r="D24" s="156"/>
      <c r="E24" s="156"/>
      <c r="F24" s="156"/>
      <c r="G24" s="156"/>
      <c r="H24" s="220"/>
      <c r="I24" s="220"/>
      <c r="J24" s="220"/>
    </row>
    <row r="25" spans="1:10" ht="18.75" customHeight="1">
      <c r="A25" s="248" t="s">
        <v>195</v>
      </c>
      <c r="B25" s="156"/>
      <c r="C25" s="156"/>
      <c r="D25" s="156"/>
      <c r="E25" s="156"/>
      <c r="F25" s="156"/>
      <c r="G25" s="156"/>
      <c r="H25" s="220"/>
      <c r="I25" s="220"/>
      <c r="J25" s="220"/>
    </row>
    <row r="26" spans="1:10" ht="18.75" customHeight="1">
      <c r="A26" s="247" t="s">
        <v>207</v>
      </c>
      <c r="B26" s="158"/>
      <c r="C26" s="158"/>
      <c r="D26" s="158"/>
      <c r="E26" s="158"/>
      <c r="F26" s="158"/>
      <c r="G26" s="158"/>
      <c r="H26" s="220"/>
      <c r="I26" s="220"/>
      <c r="J26" s="220"/>
    </row>
    <row r="27" spans="1:10" ht="18.75" customHeight="1">
      <c r="A27" s="247" t="s">
        <v>209</v>
      </c>
      <c r="B27" s="157"/>
      <c r="C27" s="157"/>
      <c r="D27" s="157"/>
      <c r="E27" s="157"/>
      <c r="F27" s="157"/>
      <c r="G27" s="157"/>
      <c r="H27" s="220"/>
      <c r="I27" s="220"/>
      <c r="J27" s="220"/>
    </row>
    <row r="28" spans="1:10" ht="18.75" customHeight="1">
      <c r="A28" s="247" t="s">
        <v>210</v>
      </c>
      <c r="B28" s="157"/>
      <c r="C28" s="157"/>
      <c r="D28" s="157"/>
      <c r="E28" s="157"/>
      <c r="F28" s="157"/>
      <c r="G28" s="157"/>
      <c r="H28" s="220"/>
      <c r="I28" s="220"/>
      <c r="J28" s="220"/>
    </row>
    <row r="29" spans="1:10" ht="18.75" customHeight="1">
      <c r="A29" s="247" t="s">
        <v>211</v>
      </c>
      <c r="B29" s="157"/>
      <c r="C29" s="157"/>
      <c r="D29" s="157"/>
      <c r="E29" s="157"/>
      <c r="F29" s="157"/>
      <c r="G29" s="157"/>
      <c r="H29" s="220"/>
      <c r="I29" s="220"/>
      <c r="J29" s="220"/>
    </row>
    <row r="30" spans="1:10" ht="18.75" customHeight="1">
      <c r="A30" s="247" t="s">
        <v>212</v>
      </c>
      <c r="B30" s="157"/>
      <c r="C30" s="157"/>
      <c r="D30" s="157"/>
      <c r="E30" s="157"/>
      <c r="F30" s="157"/>
      <c r="G30" s="157"/>
      <c r="H30" s="220"/>
      <c r="I30" s="220"/>
      <c r="J30" s="220"/>
    </row>
    <row r="31" spans="1:10" ht="18.75" customHeight="1">
      <c r="A31" s="247" t="s">
        <v>217</v>
      </c>
      <c r="B31" s="157"/>
      <c r="C31" s="157"/>
      <c r="D31" s="157"/>
      <c r="E31" s="157"/>
      <c r="F31" s="157"/>
      <c r="G31" s="157"/>
      <c r="H31" s="220"/>
      <c r="I31" s="220"/>
      <c r="J31" s="220"/>
    </row>
    <row r="32" ht="12" customHeight="1"/>
    <row r="33" ht="12" customHeight="1"/>
    <row r="34" ht="12" customHeight="1"/>
    <row r="35" ht="12" customHeight="1"/>
    <row r="36" ht="12" customHeight="1"/>
    <row r="37" ht="12" customHeight="1"/>
    <row r="38" ht="12" customHeight="1"/>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5" r:id="rId2"/>
  <ignoredErrors>
    <ignoredError sqref="B7 D7 F7" formulaRange="1"/>
  </ignoredErrors>
  <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2:M31"/>
  <sheetViews>
    <sheetView zoomScale="80" zoomScaleNormal="80" zoomScalePageLayoutView="0" workbookViewId="0" topLeftCell="A1">
      <selection activeCell="A1" sqref="A1"/>
    </sheetView>
  </sheetViews>
  <sheetFormatPr defaultColWidth="11.421875" defaultRowHeight="15"/>
  <cols>
    <col min="1" max="1" width="29.8515625" style="83" customWidth="1"/>
    <col min="2" max="2" width="16.7109375" style="83" customWidth="1"/>
    <col min="3" max="3" width="15.57421875" style="83" customWidth="1"/>
    <col min="4" max="4" width="18.57421875" style="83" customWidth="1"/>
    <col min="5" max="5" width="16.57421875" style="83" customWidth="1"/>
    <col min="6" max="6" width="16.7109375" style="83" customWidth="1"/>
    <col min="7" max="7" width="17.28125" style="83" customWidth="1"/>
    <col min="8" max="10" width="11.421875" style="83" customWidth="1"/>
    <col min="11" max="13" width="13.57421875" style="83" bestFit="1" customWidth="1"/>
    <col min="14" max="23" width="11.421875" style="83" customWidth="1"/>
    <col min="24" max="16384" width="11.421875" style="83" customWidth="1"/>
  </cols>
  <sheetData>
    <row r="1" ht="89.25" customHeight="1"/>
    <row r="2" spans="1:7" ht="16.5">
      <c r="A2" s="84" t="s">
        <v>229</v>
      </c>
      <c r="B2" s="85"/>
      <c r="C2" s="85"/>
      <c r="D2" s="86"/>
      <c r="E2" s="86"/>
      <c r="F2" s="87"/>
      <c r="G2" s="87"/>
    </row>
    <row r="3" ht="16.5">
      <c r="A3" s="88" t="s">
        <v>132</v>
      </c>
    </row>
    <row r="4" spans="1:7" ht="16.5">
      <c r="A4" s="88">
        <v>2016</v>
      </c>
      <c r="B4" s="89"/>
      <c r="C4" s="159"/>
      <c r="E4" s="93"/>
      <c r="G4" s="93"/>
    </row>
    <row r="5" spans="1:7" ht="56.25" customHeight="1">
      <c r="A5" s="280" t="s">
        <v>176</v>
      </c>
      <c r="B5" s="236" t="s">
        <v>153</v>
      </c>
      <c r="C5" s="278" t="s">
        <v>173</v>
      </c>
      <c r="D5" s="236" t="s">
        <v>268</v>
      </c>
      <c r="E5" s="278" t="s">
        <v>173</v>
      </c>
      <c r="F5" s="239" t="s">
        <v>269</v>
      </c>
      <c r="G5" s="278" t="s">
        <v>173</v>
      </c>
    </row>
    <row r="6" spans="1:10" ht="18.75" customHeight="1">
      <c r="A6" s="98" t="s">
        <v>146</v>
      </c>
      <c r="B6" s="90">
        <f aca="true" t="shared" si="0" ref="B6:G6">+B7+B24</f>
        <v>364616.8781766524</v>
      </c>
      <c r="C6" s="92">
        <f t="shared" si="0"/>
        <v>99.99999999999997</v>
      </c>
      <c r="D6" s="90">
        <f t="shared" si="0"/>
        <v>252190.76297737358</v>
      </c>
      <c r="E6" s="92">
        <f t="shared" si="0"/>
        <v>100</v>
      </c>
      <c r="F6" s="90">
        <f t="shared" si="0"/>
        <v>2532313.5134493974</v>
      </c>
      <c r="G6" s="92">
        <f t="shared" si="0"/>
        <v>100.00000000000001</v>
      </c>
      <c r="H6" s="220"/>
      <c r="I6" s="220"/>
      <c r="J6" s="220"/>
    </row>
    <row r="7" spans="1:10" ht="17.25" customHeight="1">
      <c r="A7" s="168" t="s">
        <v>183</v>
      </c>
      <c r="B7" s="91">
        <f aca="true" t="shared" si="1" ref="B7:G7">+SUM(B8:B23)</f>
        <v>310565.58567876206</v>
      </c>
      <c r="C7" s="95">
        <f t="shared" si="1"/>
        <v>85.17586657858904</v>
      </c>
      <c r="D7" s="91">
        <f t="shared" si="1"/>
        <v>222143.02607665196</v>
      </c>
      <c r="E7" s="95">
        <f t="shared" si="1"/>
        <v>88.08531424942892</v>
      </c>
      <c r="F7" s="91">
        <f t="shared" si="1"/>
        <v>2047052.1476523355</v>
      </c>
      <c r="G7" s="95">
        <f t="shared" si="1"/>
        <v>80.8372319138296</v>
      </c>
      <c r="H7" s="220"/>
      <c r="I7" s="220"/>
      <c r="J7" s="220"/>
    </row>
    <row r="8" spans="1:10" ht="18.75" customHeight="1">
      <c r="A8" s="83" t="s">
        <v>184</v>
      </c>
      <c r="B8" s="175">
        <v>21246.57380593693</v>
      </c>
      <c r="C8" s="96">
        <f>+B8/$B$6*100</f>
        <v>5.827095528924808</v>
      </c>
      <c r="D8" s="175">
        <v>14835.612215533612</v>
      </c>
      <c r="E8" s="96">
        <f>+D8/$D$6*100</f>
        <v>5.882694528690829</v>
      </c>
      <c r="F8" s="176">
        <v>141898.8799288016</v>
      </c>
      <c r="G8" s="96">
        <f>+F8/$F$6*100</f>
        <v>5.6035273347932995</v>
      </c>
      <c r="H8" s="220"/>
      <c r="I8" s="220"/>
      <c r="J8" s="220"/>
    </row>
    <row r="9" spans="1:10" ht="18.75" customHeight="1">
      <c r="A9" s="83" t="s">
        <v>59</v>
      </c>
      <c r="B9" s="77">
        <v>23637.571155524845</v>
      </c>
      <c r="C9" s="96">
        <f aca="true" t="shared" si="2" ref="C9:C24">+B9/$B$6*100</f>
        <v>6.4828516095386925</v>
      </c>
      <c r="D9" s="175">
        <v>15808.120606475257</v>
      </c>
      <c r="E9" s="96">
        <f aca="true" t="shared" si="3" ref="E9:E24">+D9/$D$6*100</f>
        <v>6.2683186409541705</v>
      </c>
      <c r="F9" s="176">
        <v>132201.7710740061</v>
      </c>
      <c r="G9" s="96">
        <f aca="true" t="shared" si="4" ref="G9:G24">+F9/$F$6*100</f>
        <v>5.220592567700163</v>
      </c>
      <c r="H9" s="220"/>
      <c r="I9" s="220"/>
      <c r="J9" s="220"/>
    </row>
    <row r="10" spans="1:10" ht="18.75" customHeight="1">
      <c r="A10" s="83" t="s">
        <v>60</v>
      </c>
      <c r="B10" s="175">
        <v>17554.53822671499</v>
      </c>
      <c r="C10" s="96">
        <f t="shared" si="2"/>
        <v>4.814516079041748</v>
      </c>
      <c r="D10" s="175">
        <v>12954.258293459772</v>
      </c>
      <c r="E10" s="96">
        <f t="shared" si="3"/>
        <v>5.1366902342184595</v>
      </c>
      <c r="F10" s="176">
        <v>70115.82330721545</v>
      </c>
      <c r="G10" s="96">
        <f t="shared" si="4"/>
        <v>2.768844494760327</v>
      </c>
      <c r="H10" s="220"/>
      <c r="I10" s="220"/>
      <c r="J10" s="220"/>
    </row>
    <row r="11" spans="1:10" ht="18.75" customHeight="1">
      <c r="A11" s="83" t="s">
        <v>55</v>
      </c>
      <c r="B11" s="175">
        <v>54710.562776111714</v>
      </c>
      <c r="C11" s="96">
        <f t="shared" si="2"/>
        <v>15.004945204320771</v>
      </c>
      <c r="D11" s="175">
        <v>39802.03853592786</v>
      </c>
      <c r="E11" s="96">
        <f t="shared" si="3"/>
        <v>15.78251243860937</v>
      </c>
      <c r="F11" s="176">
        <v>669187.450650161</v>
      </c>
      <c r="G11" s="96">
        <f t="shared" si="4"/>
        <v>26.425932140551804</v>
      </c>
      <c r="H11" s="220"/>
      <c r="I11" s="220"/>
      <c r="J11" s="220"/>
    </row>
    <row r="12" spans="1:10" ht="18.75" customHeight="1">
      <c r="A12" s="83" t="s">
        <v>185</v>
      </c>
      <c r="B12" s="175">
        <v>66921.0187960353</v>
      </c>
      <c r="C12" s="96">
        <f t="shared" si="2"/>
        <v>18.353790732532378</v>
      </c>
      <c r="D12" s="175">
        <v>42906.16498571379</v>
      </c>
      <c r="E12" s="96">
        <f t="shared" si="3"/>
        <v>17.013376889447496</v>
      </c>
      <c r="F12" s="176">
        <v>290246.3425744534</v>
      </c>
      <c r="G12" s="96">
        <f t="shared" si="4"/>
        <v>11.461706500120263</v>
      </c>
      <c r="H12" s="220"/>
      <c r="I12" s="220"/>
      <c r="J12" s="220"/>
    </row>
    <row r="13" spans="1:10" ht="18.75" customHeight="1">
      <c r="A13" s="83" t="s">
        <v>73</v>
      </c>
      <c r="B13" s="175">
        <v>4913.66487935131</v>
      </c>
      <c r="C13" s="96">
        <f t="shared" si="2"/>
        <v>1.3476240880354144</v>
      </c>
      <c r="D13" s="175">
        <v>3836.876030659771</v>
      </c>
      <c r="E13" s="96">
        <f t="shared" si="3"/>
        <v>1.5214181460738168</v>
      </c>
      <c r="F13" s="176">
        <v>39466.66605828853</v>
      </c>
      <c r="G13" s="96">
        <f t="shared" si="4"/>
        <v>1.5585221122375525</v>
      </c>
      <c r="H13" s="220"/>
      <c r="I13" s="220"/>
      <c r="J13" s="220"/>
    </row>
    <row r="14" spans="1:13" s="94" customFormat="1" ht="18.75" customHeight="1">
      <c r="A14" s="83" t="s">
        <v>63</v>
      </c>
      <c r="B14" s="97">
        <v>7440.727790344239</v>
      </c>
      <c r="C14" s="99">
        <f t="shared" si="2"/>
        <v>2.0406975748224405</v>
      </c>
      <c r="D14" s="97">
        <v>3970.2780201575224</v>
      </c>
      <c r="E14" s="99">
        <f t="shared" si="3"/>
        <v>1.5743154004866282</v>
      </c>
      <c r="F14" s="97">
        <v>40651.88068204341</v>
      </c>
      <c r="G14" s="99">
        <f t="shared" si="4"/>
        <v>1.6053257413087587</v>
      </c>
      <c r="H14" s="220"/>
      <c r="I14" s="220"/>
      <c r="J14" s="220"/>
      <c r="K14" s="83"/>
      <c r="L14" s="83"/>
      <c r="M14" s="83"/>
    </row>
    <row r="15" spans="1:10" ht="18.75" customHeight="1">
      <c r="A15" s="83" t="s">
        <v>62</v>
      </c>
      <c r="B15" s="77">
        <v>9669.610062986652</v>
      </c>
      <c r="C15" s="96">
        <f t="shared" si="2"/>
        <v>2.651991896629054</v>
      </c>
      <c r="D15" s="175">
        <v>6510.40342269788</v>
      </c>
      <c r="E15" s="96">
        <f t="shared" si="3"/>
        <v>2.5815392070018004</v>
      </c>
      <c r="F15" s="176">
        <v>106001.58658396156</v>
      </c>
      <c r="G15" s="96">
        <f t="shared" si="4"/>
        <v>4.185958255996953</v>
      </c>
      <c r="H15" s="220"/>
      <c r="I15" s="220"/>
      <c r="J15" s="220"/>
    </row>
    <row r="16" spans="1:10" ht="18.75" customHeight="1">
      <c r="A16" s="83" t="s">
        <v>75</v>
      </c>
      <c r="B16" s="175">
        <v>8452.064043309352</v>
      </c>
      <c r="C16" s="96">
        <f t="shared" si="2"/>
        <v>2.3180671409331826</v>
      </c>
      <c r="D16" s="175">
        <v>3436.998237632805</v>
      </c>
      <c r="E16" s="96">
        <f t="shared" si="3"/>
        <v>1.3628565126872512</v>
      </c>
      <c r="F16" s="176">
        <v>25036.259734940657</v>
      </c>
      <c r="G16" s="96">
        <f t="shared" si="4"/>
        <v>0.9886714106278828</v>
      </c>
      <c r="H16" s="220"/>
      <c r="I16" s="220"/>
      <c r="J16" s="220"/>
    </row>
    <row r="17" spans="1:10" ht="18.75" customHeight="1">
      <c r="A17" s="83" t="s">
        <v>56</v>
      </c>
      <c r="B17" s="77">
        <v>31193.164788733593</v>
      </c>
      <c r="C17" s="96">
        <f t="shared" si="2"/>
        <v>8.555052345552935</v>
      </c>
      <c r="D17" s="175">
        <v>28785.084368179436</v>
      </c>
      <c r="E17" s="96">
        <f t="shared" si="3"/>
        <v>11.414012166164078</v>
      </c>
      <c r="F17" s="176">
        <v>250528.35292015277</v>
      </c>
      <c r="G17" s="96">
        <f t="shared" si="4"/>
        <v>9.893259724341751</v>
      </c>
      <c r="H17" s="220"/>
      <c r="I17" s="220"/>
      <c r="J17" s="220"/>
    </row>
    <row r="18" spans="1:10" ht="18.75" customHeight="1">
      <c r="A18" s="83" t="s">
        <v>61</v>
      </c>
      <c r="B18" s="77">
        <v>7887.8088216538</v>
      </c>
      <c r="C18" s="96">
        <f t="shared" si="2"/>
        <v>2.16331423303785</v>
      </c>
      <c r="D18" s="175">
        <v>3346.763715471706</v>
      </c>
      <c r="E18" s="96">
        <f t="shared" si="3"/>
        <v>1.3270762481383886</v>
      </c>
      <c r="F18" s="176">
        <v>59689.72321553329</v>
      </c>
      <c r="G18" s="96">
        <f t="shared" si="4"/>
        <v>2.3571221690566575</v>
      </c>
      <c r="H18" s="220"/>
      <c r="I18" s="220"/>
      <c r="J18" s="220"/>
    </row>
    <row r="19" spans="1:10" ht="18.75" customHeight="1">
      <c r="A19" s="83" t="s">
        <v>186</v>
      </c>
      <c r="B19" s="175">
        <v>30634.33962609971</v>
      </c>
      <c r="C19" s="96">
        <f t="shared" si="2"/>
        <v>8.401788688250946</v>
      </c>
      <c r="D19" s="175">
        <v>30514.08255223607</v>
      </c>
      <c r="E19" s="96">
        <f t="shared" si="3"/>
        <v>12.099603566754654</v>
      </c>
      <c r="F19" s="176">
        <v>70548.0758797654</v>
      </c>
      <c r="G19" s="96">
        <f t="shared" si="4"/>
        <v>2.785913967803621</v>
      </c>
      <c r="H19" s="220"/>
      <c r="I19" s="220"/>
      <c r="J19" s="220"/>
    </row>
    <row r="20" spans="1:10" ht="18.75" customHeight="1">
      <c r="A20" s="83" t="s">
        <v>187</v>
      </c>
      <c r="B20" s="175">
        <v>6420.557621040061</v>
      </c>
      <c r="C20" s="96">
        <f t="shared" si="2"/>
        <v>1.7609052145768689</v>
      </c>
      <c r="D20" s="175">
        <v>5001.516648613058</v>
      </c>
      <c r="E20" s="96">
        <f t="shared" si="3"/>
        <v>1.983227533619775</v>
      </c>
      <c r="F20" s="176">
        <v>56333.745009194135</v>
      </c>
      <c r="G20" s="96">
        <f t="shared" si="4"/>
        <v>2.2245959953220398</v>
      </c>
      <c r="H20" s="220"/>
      <c r="I20" s="220"/>
      <c r="J20" s="220"/>
    </row>
    <row r="21" spans="1:10" ht="18.75" customHeight="1">
      <c r="A21" s="83" t="s">
        <v>188</v>
      </c>
      <c r="B21" s="175">
        <v>2010.2274534259575</v>
      </c>
      <c r="C21" s="96">
        <f>+B21/$B$6*100</f>
        <v>0.5513259461488853</v>
      </c>
      <c r="D21" s="175">
        <v>1950.6777389139115</v>
      </c>
      <c r="E21" s="96">
        <f>+D21/$D$6*100</f>
        <v>0.7734929368086829</v>
      </c>
      <c r="F21" s="176">
        <v>16658.487720878147</v>
      </c>
      <c r="G21" s="96">
        <f>+F21/$F$6*100</f>
        <v>0.6578367027780357</v>
      </c>
      <c r="H21" s="220"/>
      <c r="I21" s="220"/>
      <c r="J21" s="220"/>
    </row>
    <row r="22" spans="1:10" ht="18.75" customHeight="1">
      <c r="A22" s="83" t="s">
        <v>109</v>
      </c>
      <c r="B22" s="175">
        <v>2420.7185930252144</v>
      </c>
      <c r="C22" s="96">
        <f t="shared" si="2"/>
        <v>0.6639074431031703</v>
      </c>
      <c r="D22" s="175">
        <v>1743.0454491293433</v>
      </c>
      <c r="E22" s="96">
        <f t="shared" si="3"/>
        <v>0.6911614955880554</v>
      </c>
      <c r="F22" s="176">
        <v>6379.778421123278</v>
      </c>
      <c r="G22" s="96">
        <f t="shared" si="4"/>
        <v>0.2519347777137218</v>
      </c>
      <c r="H22" s="220"/>
      <c r="I22" s="220"/>
      <c r="J22" s="220"/>
    </row>
    <row r="23" spans="1:10" ht="18.75" customHeight="1">
      <c r="A23" s="83" t="s">
        <v>189</v>
      </c>
      <c r="B23" s="175">
        <v>15452.43723846837</v>
      </c>
      <c r="C23" s="96">
        <f t="shared" si="2"/>
        <v>4.2379928531399065</v>
      </c>
      <c r="D23" s="175">
        <v>6741.1052558501915</v>
      </c>
      <c r="E23" s="96">
        <f t="shared" si="3"/>
        <v>2.673018304185471</v>
      </c>
      <c r="F23" s="176">
        <v>72107.3238918169</v>
      </c>
      <c r="G23" s="96">
        <f t="shared" si="4"/>
        <v>2.847488018716755</v>
      </c>
      <c r="H23" s="220"/>
      <c r="I23" s="220"/>
      <c r="J23" s="220"/>
    </row>
    <row r="24" spans="1:10" ht="18.75" customHeight="1">
      <c r="A24" s="241" t="s">
        <v>218</v>
      </c>
      <c r="B24" s="242">
        <v>54051.29249789034</v>
      </c>
      <c r="C24" s="243">
        <f t="shared" si="2"/>
        <v>14.82413342141094</v>
      </c>
      <c r="D24" s="242">
        <v>30047.736900721608</v>
      </c>
      <c r="E24" s="243">
        <f t="shared" si="3"/>
        <v>11.914685750571076</v>
      </c>
      <c r="F24" s="166">
        <v>485261.36579706194</v>
      </c>
      <c r="G24" s="243">
        <f t="shared" si="4"/>
        <v>19.162768086170416</v>
      </c>
      <c r="H24" s="220"/>
      <c r="I24" s="220"/>
      <c r="J24" s="220"/>
    </row>
    <row r="25" spans="1:10" ht="13.5" customHeight="1">
      <c r="A25" s="194" t="s">
        <v>138</v>
      </c>
      <c r="B25" s="156"/>
      <c r="C25" s="156"/>
      <c r="D25" s="156"/>
      <c r="E25" s="156"/>
      <c r="F25" s="156"/>
      <c r="G25" s="156"/>
      <c r="H25" s="220"/>
      <c r="I25" s="220"/>
      <c r="J25" s="220"/>
    </row>
    <row r="26" spans="1:10" ht="18.75" customHeight="1">
      <c r="A26" s="194" t="s">
        <v>219</v>
      </c>
      <c r="B26" s="156"/>
      <c r="C26" s="156"/>
      <c r="D26" s="156"/>
      <c r="E26" s="156"/>
      <c r="F26" s="156"/>
      <c r="G26" s="156"/>
      <c r="H26" s="220"/>
      <c r="I26" s="220"/>
      <c r="J26" s="220"/>
    </row>
    <row r="27" spans="1:10" ht="18.75" customHeight="1">
      <c r="A27" s="244"/>
      <c r="B27" s="157"/>
      <c r="C27" s="157"/>
      <c r="D27" s="157"/>
      <c r="E27" s="157"/>
      <c r="F27" s="157"/>
      <c r="G27" s="157"/>
      <c r="H27" s="220"/>
      <c r="I27" s="220"/>
      <c r="J27" s="220"/>
    </row>
    <row r="28" spans="1:10" ht="18.75" customHeight="1">
      <c r="A28" s="244"/>
      <c r="B28" s="157"/>
      <c r="C28" s="157"/>
      <c r="D28" s="157"/>
      <c r="E28" s="157"/>
      <c r="F28" s="157"/>
      <c r="G28" s="157"/>
      <c r="H28" s="220"/>
      <c r="I28" s="220"/>
      <c r="J28" s="220"/>
    </row>
    <row r="29" spans="1:10" ht="18.75" customHeight="1">
      <c r="A29" s="244"/>
      <c r="B29" s="157"/>
      <c r="C29" s="157"/>
      <c r="D29" s="157"/>
      <c r="E29" s="157"/>
      <c r="F29" s="157"/>
      <c r="G29" s="157"/>
      <c r="H29" s="220"/>
      <c r="I29" s="220"/>
      <c r="J29" s="220"/>
    </row>
    <row r="30" spans="1:10" ht="18.75" customHeight="1">
      <c r="A30" s="244"/>
      <c r="B30" s="157"/>
      <c r="C30" s="157"/>
      <c r="D30" s="157"/>
      <c r="E30" s="157"/>
      <c r="F30" s="157"/>
      <c r="G30" s="157"/>
      <c r="H30" s="220"/>
      <c r="I30" s="220"/>
      <c r="J30" s="220"/>
    </row>
    <row r="31" spans="1:10" ht="18.75" customHeight="1">
      <c r="A31" s="1"/>
      <c r="B31" s="162"/>
      <c r="C31" s="162"/>
      <c r="D31" s="162"/>
      <c r="E31" s="162"/>
      <c r="F31" s="162"/>
      <c r="G31" s="162"/>
      <c r="H31" s="220"/>
      <c r="I31" s="220"/>
      <c r="J31" s="220"/>
    </row>
    <row r="32" ht="12" customHeight="1"/>
    <row r="33" ht="12" customHeight="1"/>
    <row r="34" ht="12" customHeight="1"/>
    <row r="35" ht="12" customHeight="1"/>
    <row r="36" ht="12" customHeight="1"/>
    <row r="37" ht="12" customHeight="1"/>
    <row r="38" ht="12" customHeight="1"/>
  </sheetData>
  <sheetProtection/>
  <printOptions/>
  <pageMargins left="0.7" right="0.7" top="0.75" bottom="0.75" header="0.3" footer="0.3"/>
  <pageSetup orientation="portrait" paperSize="9"/>
  <ignoredErrors>
    <ignoredError sqref="B7 F7 D7" formulaRange="1"/>
  </ignoredErrors>
  <drawing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2:G21"/>
  <sheetViews>
    <sheetView zoomScalePageLayoutView="0" workbookViewId="0" topLeftCell="A1">
      <selection activeCell="A5" sqref="A5"/>
    </sheetView>
  </sheetViews>
  <sheetFormatPr defaultColWidth="11.421875" defaultRowHeight="15"/>
  <cols>
    <col min="1" max="1" width="33.28125" style="83" customWidth="1"/>
    <col min="2" max="2" width="16.7109375" style="83" customWidth="1"/>
    <col min="3" max="3" width="16.57421875" style="83" customWidth="1"/>
    <col min="4" max="4" width="17.00390625" style="83" customWidth="1"/>
    <col min="5" max="5" width="13.7109375" style="83" customWidth="1"/>
    <col min="6" max="7" width="11.421875" style="83" customWidth="1"/>
    <col min="8" max="10" width="13.57421875" style="83" bestFit="1" customWidth="1"/>
    <col min="11" max="20" width="11.421875" style="83" customWidth="1"/>
    <col min="21" max="16384" width="11.421875" style="83" customWidth="1"/>
  </cols>
  <sheetData>
    <row r="1" ht="85.5" customHeight="1"/>
    <row r="2" spans="1:4" ht="14.25">
      <c r="A2" s="84" t="s">
        <v>294</v>
      </c>
      <c r="B2" s="85"/>
      <c r="C2" s="86"/>
      <c r="D2" s="87"/>
    </row>
    <row r="3" ht="16.5">
      <c r="A3" s="88" t="s">
        <v>132</v>
      </c>
    </row>
    <row r="4" spans="1:2" ht="16.5">
      <c r="A4" s="88">
        <v>2016</v>
      </c>
      <c r="B4" s="89"/>
    </row>
    <row r="5" spans="1:5" ht="67.5" customHeight="1">
      <c r="A5" s="285" t="s">
        <v>293</v>
      </c>
      <c r="B5" s="236" t="s">
        <v>259</v>
      </c>
      <c r="C5" s="239" t="s">
        <v>43</v>
      </c>
      <c r="D5" s="236" t="s">
        <v>7</v>
      </c>
      <c r="E5" s="239" t="s">
        <v>6</v>
      </c>
    </row>
    <row r="6" spans="1:5" ht="18" customHeight="1">
      <c r="A6" s="274" t="s">
        <v>143</v>
      </c>
      <c r="B6" s="277">
        <f>+SUM(B7:B10)</f>
        <v>892128.0610287713</v>
      </c>
      <c r="C6" s="293">
        <f>+SUM(C7:C10)</f>
        <v>100</v>
      </c>
      <c r="D6" s="277">
        <f>+SUM(D7:D10)</f>
        <v>1635.3607791604663</v>
      </c>
      <c r="E6" s="277">
        <f>+SUM(E7:E10)</f>
        <v>110611.92090075987</v>
      </c>
    </row>
    <row r="7" spans="1:7" ht="33.75" customHeight="1">
      <c r="A7" s="43" t="s">
        <v>249</v>
      </c>
      <c r="B7" s="276">
        <v>2759.833710816979</v>
      </c>
      <c r="C7" s="294">
        <f>+B7/$B$6*100</f>
        <v>0.3093539853050283</v>
      </c>
      <c r="D7" s="276">
        <v>1635.3607791604663</v>
      </c>
      <c r="E7" s="276">
        <v>9225.14068821236</v>
      </c>
      <c r="F7" s="220"/>
      <c r="G7" s="220"/>
    </row>
    <row r="8" spans="1:7" ht="15.75" customHeight="1">
      <c r="A8" s="41" t="s">
        <v>250</v>
      </c>
      <c r="B8" s="276">
        <v>8155.692351870359</v>
      </c>
      <c r="C8" s="294">
        <f>+B8/$B$6*100</f>
        <v>0.9141840401775385</v>
      </c>
      <c r="D8" s="276" t="s">
        <v>220</v>
      </c>
      <c r="E8" s="276">
        <v>101386.78021254751</v>
      </c>
      <c r="F8" s="220"/>
      <c r="G8" s="220"/>
    </row>
    <row r="9" spans="1:7" ht="15" customHeight="1">
      <c r="A9" s="41" t="s">
        <v>251</v>
      </c>
      <c r="B9" s="276">
        <v>827581.9996383472</v>
      </c>
      <c r="C9" s="294">
        <f>+B9/$B$6*100</f>
        <v>92.76493317383249</v>
      </c>
      <c r="D9" s="276" t="s">
        <v>220</v>
      </c>
      <c r="E9" s="276" t="s">
        <v>220</v>
      </c>
      <c r="F9" s="220"/>
      <c r="G9" s="220"/>
    </row>
    <row r="10" spans="1:7" ht="18.75" customHeight="1">
      <c r="A10" s="45" t="s">
        <v>252</v>
      </c>
      <c r="B10" s="275">
        <v>53630.535327736696</v>
      </c>
      <c r="C10" s="295">
        <f>+B10/$B$6*100</f>
        <v>6.011528800684938</v>
      </c>
      <c r="D10" s="275" t="s">
        <v>220</v>
      </c>
      <c r="E10" s="275" t="s">
        <v>220</v>
      </c>
      <c r="F10" s="220"/>
      <c r="G10" s="220"/>
    </row>
    <row r="11" spans="1:7" ht="12" customHeight="1">
      <c r="A11" s="194" t="s">
        <v>138</v>
      </c>
      <c r="B11" s="156"/>
      <c r="C11" s="156"/>
      <c r="D11" s="156"/>
      <c r="E11" s="220"/>
      <c r="F11" s="220"/>
      <c r="G11" s="220"/>
    </row>
    <row r="12" spans="1:7" ht="12" customHeight="1">
      <c r="A12" s="155" t="s">
        <v>253</v>
      </c>
      <c r="B12" s="158"/>
      <c r="C12" s="158"/>
      <c r="D12" s="158"/>
      <c r="E12" s="220"/>
      <c r="F12" s="220"/>
      <c r="G12" s="220"/>
    </row>
    <row r="13" spans="1:7" ht="14.25" customHeight="1">
      <c r="A13" s="240" t="s">
        <v>254</v>
      </c>
      <c r="B13" s="157"/>
      <c r="C13" s="157"/>
      <c r="D13" s="157"/>
      <c r="E13" s="220"/>
      <c r="F13" s="220"/>
      <c r="G13" s="220"/>
    </row>
    <row r="14" spans="1:7" ht="14.25" customHeight="1">
      <c r="A14" s="240" t="s">
        <v>256</v>
      </c>
      <c r="B14" s="157"/>
      <c r="C14" s="157"/>
      <c r="D14" s="157"/>
      <c r="E14" s="220"/>
      <c r="F14" s="220"/>
      <c r="G14" s="220"/>
    </row>
    <row r="15" spans="1:7" ht="15" customHeight="1">
      <c r="A15" s="240" t="s">
        <v>255</v>
      </c>
      <c r="B15" s="157"/>
      <c r="C15" s="157"/>
      <c r="D15" s="157"/>
      <c r="E15" s="220"/>
      <c r="F15" s="220"/>
      <c r="G15" s="220"/>
    </row>
    <row r="16" spans="1:7" ht="12.75" customHeight="1">
      <c r="A16" s="1" t="s">
        <v>174</v>
      </c>
      <c r="B16" s="157"/>
      <c r="C16" s="157"/>
      <c r="D16" s="157"/>
      <c r="E16" s="220"/>
      <c r="F16" s="220"/>
      <c r="G16" s="220"/>
    </row>
    <row r="17" spans="1:7" ht="18.75" customHeight="1">
      <c r="A17" s="1"/>
      <c r="B17" s="157"/>
      <c r="C17" s="157"/>
      <c r="D17" s="157"/>
      <c r="E17" s="220"/>
      <c r="F17" s="220"/>
      <c r="G17" s="220"/>
    </row>
    <row r="18" ht="12" customHeight="1">
      <c r="A18" s="244"/>
    </row>
    <row r="19" ht="12" customHeight="1">
      <c r="A19" s="244"/>
    </row>
    <row r="20" ht="12" customHeight="1">
      <c r="A20" s="244"/>
    </row>
    <row r="21" ht="12" customHeight="1">
      <c r="A21" s="1"/>
    </row>
    <row r="22" ht="12" customHeight="1"/>
    <row r="23" ht="12" customHeight="1"/>
    <row r="24" ht="12" customHeight="1"/>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pamedinah</dc:creator>
  <cp:keywords/>
  <dc:description/>
  <cp:lastModifiedBy>Lorena Maria Arango Tamayo</cp:lastModifiedBy>
  <cp:lastPrinted>2015-07-13T20:36:34Z</cp:lastPrinted>
  <dcterms:created xsi:type="dcterms:W3CDTF">2013-07-17T17:16:28Z</dcterms:created>
  <dcterms:modified xsi:type="dcterms:W3CDTF">2017-08-03T17:02:41Z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